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192" firstSheet="2" activeTab="2"/>
  </bookViews>
  <sheets>
    <sheet name="Information" sheetId="2" r:id="rId1"/>
    <sheet name="Appendix A - OD" sheetId="1" r:id="rId2"/>
    <sheet name="Appendix A - BB" sheetId="3" r:id="rId3"/>
    <sheet name="Appendix A - OD Deaths" sheetId="4" r:id="rId4"/>
    <sheet name="Appendix B - OD" sheetId="5" r:id="rId5"/>
    <sheet name="Appendix B - BB" sheetId="6" r:id="rId6"/>
    <sheet name="Indicator Sources and Years" sheetId="7" r:id="rId7"/>
  </sheets>
  <externalReferences>
    <externalReference r:id="rId8"/>
  </externalReferences>
  <definedNames>
    <definedName name="_xlnm._FilterDatabase" localSheetId="2" hidden="1">'Appendix A - BB'!$B$5:$R$120</definedName>
    <definedName name="_xlnm._FilterDatabase" localSheetId="1" hidden="1">'Appendix A - OD'!$B$5:$Q$120</definedName>
    <definedName name="_xlnm._FilterDatabase" localSheetId="3" hidden="1">'Appendix A - OD Deaths'!$B$4:$F$119</definedName>
    <definedName name="_xlnm._FilterDatabase" localSheetId="5" hidden="1">'Appendix B - BB'!$B$5:$U$120</definedName>
    <definedName name="_xlnm._FilterDatabase" localSheetId="4" hidden="1">'Appendix B - OD'!$B$5:$R$120</definedName>
    <definedName name="_Toc28078166" localSheetId="0">Information!$A$1</definedName>
    <definedName name="_Toc28078167" localSheetId="0">Information!$A$5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20" i="3" l="1"/>
  <c r="C120" i="3"/>
  <c r="I120" i="3" s="1"/>
  <c r="P120" i="3" s="1"/>
  <c r="O119" i="3"/>
  <c r="C119" i="3"/>
  <c r="I119" i="3" s="1"/>
  <c r="P119" i="3" s="1"/>
  <c r="O118" i="3"/>
  <c r="C118" i="3"/>
  <c r="I118" i="3" s="1"/>
  <c r="P118" i="3" s="1"/>
  <c r="O117" i="3"/>
  <c r="I117" i="3"/>
  <c r="P117" i="3" s="1"/>
  <c r="C117" i="3"/>
  <c r="O116" i="3"/>
  <c r="C116" i="3"/>
  <c r="I116" i="3" s="1"/>
  <c r="P116" i="3" s="1"/>
  <c r="O115" i="3"/>
  <c r="C115" i="3"/>
  <c r="I115" i="3" s="1"/>
  <c r="P115" i="3" s="1"/>
  <c r="O114" i="3"/>
  <c r="C114" i="3"/>
  <c r="I114" i="3" s="1"/>
  <c r="P114" i="3" s="1"/>
  <c r="O113" i="3"/>
  <c r="I113" i="3"/>
  <c r="P113" i="3" s="1"/>
  <c r="C113" i="3"/>
  <c r="O112" i="3"/>
  <c r="C112" i="3"/>
  <c r="I112" i="3" s="1"/>
  <c r="P112" i="3" s="1"/>
  <c r="O111" i="3"/>
  <c r="C111" i="3"/>
  <c r="I111" i="3" s="1"/>
  <c r="P111" i="3" s="1"/>
  <c r="O110" i="3"/>
  <c r="C110" i="3"/>
  <c r="I110" i="3" s="1"/>
  <c r="P110" i="3" s="1"/>
  <c r="O109" i="3"/>
  <c r="I109" i="3"/>
  <c r="P109" i="3" s="1"/>
  <c r="C109" i="3"/>
  <c r="O108" i="3"/>
  <c r="C108" i="3"/>
  <c r="I108" i="3" s="1"/>
  <c r="P108" i="3" s="1"/>
  <c r="O107" i="3"/>
  <c r="C107" i="3"/>
  <c r="I107" i="3" s="1"/>
  <c r="P107" i="3" s="1"/>
  <c r="P106" i="3"/>
  <c r="O106" i="3"/>
  <c r="C106" i="3"/>
  <c r="I106" i="3" s="1"/>
  <c r="O105" i="3"/>
  <c r="I105" i="3"/>
  <c r="P105" i="3" s="1"/>
  <c r="C105" i="3"/>
  <c r="O104" i="3"/>
  <c r="C104" i="3"/>
  <c r="I104" i="3" s="1"/>
  <c r="P104" i="3" s="1"/>
  <c r="O103" i="3"/>
  <c r="C103" i="3"/>
  <c r="I103" i="3" s="1"/>
  <c r="P103" i="3" s="1"/>
  <c r="O102" i="3"/>
  <c r="C102" i="3"/>
  <c r="I102" i="3" s="1"/>
  <c r="P102" i="3" s="1"/>
  <c r="O101" i="3"/>
  <c r="I101" i="3"/>
  <c r="P101" i="3" s="1"/>
  <c r="C101" i="3"/>
  <c r="O100" i="3"/>
  <c r="C100" i="3"/>
  <c r="I100" i="3" s="1"/>
  <c r="P100" i="3" s="1"/>
  <c r="O99" i="3"/>
  <c r="C99" i="3"/>
  <c r="I99" i="3" s="1"/>
  <c r="P99" i="3" s="1"/>
  <c r="O98" i="3"/>
  <c r="C98" i="3"/>
  <c r="I98" i="3" s="1"/>
  <c r="P98" i="3" s="1"/>
  <c r="O97" i="3"/>
  <c r="I97" i="3"/>
  <c r="P97" i="3" s="1"/>
  <c r="C97" i="3"/>
  <c r="O96" i="3"/>
  <c r="C96" i="3"/>
  <c r="I96" i="3" s="1"/>
  <c r="P96" i="3" s="1"/>
  <c r="O95" i="3"/>
  <c r="C95" i="3"/>
  <c r="I95" i="3" s="1"/>
  <c r="P95" i="3" s="1"/>
  <c r="P94" i="3"/>
  <c r="O94" i="3"/>
  <c r="C94" i="3"/>
  <c r="I94" i="3" s="1"/>
  <c r="O93" i="3"/>
  <c r="I93" i="3"/>
  <c r="P93" i="3" s="1"/>
  <c r="C93" i="3"/>
  <c r="O92" i="3"/>
  <c r="C92" i="3"/>
  <c r="I92" i="3" s="1"/>
  <c r="P92" i="3" s="1"/>
  <c r="O91" i="3"/>
  <c r="C91" i="3"/>
  <c r="I91" i="3" s="1"/>
  <c r="P91" i="3" s="1"/>
  <c r="O90" i="3"/>
  <c r="C90" i="3"/>
  <c r="I90" i="3" s="1"/>
  <c r="P90" i="3" s="1"/>
  <c r="O89" i="3"/>
  <c r="I89" i="3"/>
  <c r="P89" i="3" s="1"/>
  <c r="C89" i="3"/>
  <c r="O88" i="3"/>
  <c r="C88" i="3"/>
  <c r="I88" i="3" s="1"/>
  <c r="P88" i="3" s="1"/>
  <c r="O87" i="3"/>
  <c r="C87" i="3"/>
  <c r="I87" i="3" s="1"/>
  <c r="P87" i="3" s="1"/>
  <c r="O86" i="3"/>
  <c r="C86" i="3"/>
  <c r="I86" i="3" s="1"/>
  <c r="P86" i="3" s="1"/>
  <c r="O85" i="3"/>
  <c r="C85" i="3"/>
  <c r="I85" i="3" s="1"/>
  <c r="P85" i="3" s="1"/>
  <c r="O84" i="3"/>
  <c r="C84" i="3"/>
  <c r="I84" i="3" s="1"/>
  <c r="P84" i="3" s="1"/>
  <c r="O83" i="3"/>
  <c r="C83" i="3"/>
  <c r="I83" i="3" s="1"/>
  <c r="P83" i="3" s="1"/>
  <c r="O82" i="3"/>
  <c r="C82" i="3"/>
  <c r="I82" i="3" s="1"/>
  <c r="P82" i="3" s="1"/>
  <c r="O81" i="3"/>
  <c r="C81" i="3"/>
  <c r="I81" i="3" s="1"/>
  <c r="P81" i="3" s="1"/>
  <c r="O80" i="3"/>
  <c r="C80" i="3"/>
  <c r="I80" i="3" s="1"/>
  <c r="P80" i="3" s="1"/>
  <c r="O79" i="3"/>
  <c r="C79" i="3"/>
  <c r="I79" i="3" s="1"/>
  <c r="O78" i="3"/>
  <c r="C78" i="3"/>
  <c r="I78" i="3" s="1"/>
  <c r="P78" i="3" s="1"/>
  <c r="O77" i="3"/>
  <c r="I77" i="3"/>
  <c r="C77" i="3"/>
  <c r="O76" i="3"/>
  <c r="C76" i="3"/>
  <c r="I76" i="3" s="1"/>
  <c r="P76" i="3" s="1"/>
  <c r="O75" i="3"/>
  <c r="C75" i="3"/>
  <c r="I75" i="3" s="1"/>
  <c r="P75" i="3" s="1"/>
  <c r="O74" i="3"/>
  <c r="C74" i="3"/>
  <c r="I74" i="3" s="1"/>
  <c r="P74" i="3" s="1"/>
  <c r="O73" i="3"/>
  <c r="C73" i="3"/>
  <c r="I73" i="3" s="1"/>
  <c r="P73" i="3" s="1"/>
  <c r="O72" i="3"/>
  <c r="C72" i="3"/>
  <c r="I72" i="3" s="1"/>
  <c r="P72" i="3" s="1"/>
  <c r="O71" i="3"/>
  <c r="C71" i="3"/>
  <c r="I71" i="3" s="1"/>
  <c r="P71" i="3" s="1"/>
  <c r="O70" i="3"/>
  <c r="C70" i="3"/>
  <c r="I70" i="3" s="1"/>
  <c r="P70" i="3" s="1"/>
  <c r="O69" i="3"/>
  <c r="C69" i="3"/>
  <c r="I69" i="3" s="1"/>
  <c r="P69" i="3" s="1"/>
  <c r="O68" i="3"/>
  <c r="C68" i="3"/>
  <c r="I68" i="3" s="1"/>
  <c r="P68" i="3" s="1"/>
  <c r="O67" i="3"/>
  <c r="C67" i="3"/>
  <c r="I67" i="3" s="1"/>
  <c r="P67" i="3" s="1"/>
  <c r="O66" i="3"/>
  <c r="C66" i="3"/>
  <c r="I66" i="3" s="1"/>
  <c r="P66" i="3" s="1"/>
  <c r="O65" i="3"/>
  <c r="C65" i="3"/>
  <c r="I65" i="3" s="1"/>
  <c r="P65" i="3" s="1"/>
  <c r="O64" i="3"/>
  <c r="C64" i="3"/>
  <c r="I64" i="3" s="1"/>
  <c r="O63" i="3"/>
  <c r="C63" i="3"/>
  <c r="I63" i="3" s="1"/>
  <c r="P63" i="3" s="1"/>
  <c r="P62" i="3"/>
  <c r="O62" i="3"/>
  <c r="C62" i="3"/>
  <c r="I62" i="3" s="1"/>
  <c r="O61" i="3"/>
  <c r="C61" i="3"/>
  <c r="I61" i="3" s="1"/>
  <c r="P61" i="3" s="1"/>
  <c r="O60" i="3"/>
  <c r="C60" i="3"/>
  <c r="I60" i="3" s="1"/>
  <c r="O59" i="3"/>
  <c r="C59" i="3"/>
  <c r="I59" i="3" s="1"/>
  <c r="P59" i="3" s="1"/>
  <c r="O58" i="3"/>
  <c r="C58" i="3"/>
  <c r="I58" i="3" s="1"/>
  <c r="P58" i="3" s="1"/>
  <c r="O57" i="3"/>
  <c r="C57" i="3"/>
  <c r="I57" i="3" s="1"/>
  <c r="P57" i="3" s="1"/>
  <c r="O56" i="3"/>
  <c r="C56" i="3"/>
  <c r="I56" i="3" s="1"/>
  <c r="P56" i="3" s="1"/>
  <c r="O55" i="3"/>
  <c r="C55" i="3"/>
  <c r="I55" i="3" s="1"/>
  <c r="O54" i="3"/>
  <c r="C54" i="3"/>
  <c r="I54" i="3" s="1"/>
  <c r="P54" i="3" s="1"/>
  <c r="O53" i="3"/>
  <c r="I53" i="3"/>
  <c r="P53" i="3" s="1"/>
  <c r="C53" i="3"/>
  <c r="O52" i="3"/>
  <c r="C52" i="3"/>
  <c r="I52" i="3" s="1"/>
  <c r="P52" i="3" s="1"/>
  <c r="O51" i="3"/>
  <c r="C51" i="3"/>
  <c r="I51" i="3" s="1"/>
  <c r="P51" i="3" s="1"/>
  <c r="O50" i="3"/>
  <c r="C50" i="3"/>
  <c r="I50" i="3" s="1"/>
  <c r="P50" i="3" s="1"/>
  <c r="O49" i="3"/>
  <c r="C49" i="3"/>
  <c r="I49" i="3" s="1"/>
  <c r="P49" i="3" s="1"/>
  <c r="O48" i="3"/>
  <c r="C48" i="3"/>
  <c r="I48" i="3" s="1"/>
  <c r="O47" i="3"/>
  <c r="C47" i="3"/>
  <c r="I47" i="3" s="1"/>
  <c r="O46" i="3"/>
  <c r="C46" i="3"/>
  <c r="I46" i="3" s="1"/>
  <c r="P46" i="3" s="1"/>
  <c r="O45" i="3"/>
  <c r="I45" i="3"/>
  <c r="C45" i="3"/>
  <c r="O44" i="3"/>
  <c r="C44" i="3"/>
  <c r="I44" i="3" s="1"/>
  <c r="P44" i="3" s="1"/>
  <c r="O43" i="3"/>
  <c r="C43" i="3"/>
  <c r="I43" i="3" s="1"/>
  <c r="P42" i="3"/>
  <c r="O42" i="3"/>
  <c r="C42" i="3"/>
  <c r="I42" i="3" s="1"/>
  <c r="O41" i="3"/>
  <c r="I41" i="3"/>
  <c r="P41" i="3" s="1"/>
  <c r="C41" i="3"/>
  <c r="O40" i="3"/>
  <c r="C40" i="3"/>
  <c r="I40" i="3" s="1"/>
  <c r="O39" i="3"/>
  <c r="C39" i="3"/>
  <c r="I39" i="3" s="1"/>
  <c r="P39" i="3" s="1"/>
  <c r="O38" i="3"/>
  <c r="C38" i="3"/>
  <c r="I38" i="3" s="1"/>
  <c r="P38" i="3" s="1"/>
  <c r="O37" i="3"/>
  <c r="C37" i="3"/>
  <c r="I37" i="3" s="1"/>
  <c r="P37" i="3" s="1"/>
  <c r="O36" i="3"/>
  <c r="C36" i="3"/>
  <c r="I36" i="3" s="1"/>
  <c r="P36" i="3" s="1"/>
  <c r="O35" i="3"/>
  <c r="C35" i="3"/>
  <c r="I35" i="3" s="1"/>
  <c r="P35" i="3" s="1"/>
  <c r="O34" i="3"/>
  <c r="C34" i="3"/>
  <c r="I34" i="3" s="1"/>
  <c r="P34" i="3" s="1"/>
  <c r="O33" i="3"/>
  <c r="C33" i="3"/>
  <c r="I33" i="3" s="1"/>
  <c r="P33" i="3" s="1"/>
  <c r="O32" i="3"/>
  <c r="C32" i="3"/>
  <c r="I32" i="3" s="1"/>
  <c r="P32" i="3" s="1"/>
  <c r="O31" i="3"/>
  <c r="C31" i="3"/>
  <c r="I31" i="3" s="1"/>
  <c r="P30" i="3"/>
  <c r="O30" i="3"/>
  <c r="C30" i="3"/>
  <c r="I30" i="3" s="1"/>
  <c r="O29" i="3"/>
  <c r="I29" i="3"/>
  <c r="C29" i="3"/>
  <c r="O28" i="3"/>
  <c r="C28" i="3"/>
  <c r="I28" i="3" s="1"/>
  <c r="O27" i="3"/>
  <c r="C27" i="3"/>
  <c r="I27" i="3" s="1"/>
  <c r="P27" i="3" s="1"/>
  <c r="O26" i="3"/>
  <c r="C26" i="3"/>
  <c r="I26" i="3" s="1"/>
  <c r="P26" i="3" s="1"/>
  <c r="O25" i="3"/>
  <c r="C25" i="3"/>
  <c r="I25" i="3" s="1"/>
  <c r="P25" i="3" s="1"/>
  <c r="O24" i="3"/>
  <c r="C24" i="3"/>
  <c r="I24" i="3" s="1"/>
  <c r="P24" i="3" s="1"/>
  <c r="O23" i="3"/>
  <c r="C23" i="3"/>
  <c r="I23" i="3" s="1"/>
  <c r="O22" i="3"/>
  <c r="C22" i="3"/>
  <c r="I22" i="3" s="1"/>
  <c r="P22" i="3" s="1"/>
  <c r="O21" i="3"/>
  <c r="I21" i="3"/>
  <c r="P21" i="3" s="1"/>
  <c r="C21" i="3"/>
  <c r="O20" i="3"/>
  <c r="C20" i="3"/>
  <c r="I20" i="3" s="1"/>
  <c r="P20" i="3" s="1"/>
  <c r="O19" i="3"/>
  <c r="C19" i="3"/>
  <c r="I19" i="3" s="1"/>
  <c r="P19" i="3" s="1"/>
  <c r="O18" i="3"/>
  <c r="C18" i="3"/>
  <c r="I18" i="3" s="1"/>
  <c r="P18" i="3" s="1"/>
  <c r="O17" i="3"/>
  <c r="C17" i="3"/>
  <c r="I17" i="3" s="1"/>
  <c r="P17" i="3" s="1"/>
  <c r="O16" i="3"/>
  <c r="C16" i="3"/>
  <c r="I16" i="3" s="1"/>
  <c r="O15" i="3"/>
  <c r="C15" i="3"/>
  <c r="I15" i="3" s="1"/>
  <c r="P15" i="3" s="1"/>
  <c r="P14" i="3"/>
  <c r="O14" i="3"/>
  <c r="C14" i="3"/>
  <c r="I14" i="3" s="1"/>
  <c r="O13" i="3"/>
  <c r="C13" i="3"/>
  <c r="I13" i="3" s="1"/>
  <c r="P13" i="3" s="1"/>
  <c r="O12" i="3"/>
  <c r="C12" i="3"/>
  <c r="I12" i="3" s="1"/>
  <c r="P12" i="3" s="1"/>
  <c r="O11" i="3"/>
  <c r="C11" i="3"/>
  <c r="I11" i="3" s="1"/>
  <c r="O10" i="3"/>
  <c r="C10" i="3"/>
  <c r="I10" i="3" s="1"/>
  <c r="P10" i="3" s="1"/>
  <c r="O9" i="3"/>
  <c r="I9" i="3"/>
  <c r="P9" i="3" s="1"/>
  <c r="C9" i="3"/>
  <c r="O8" i="3"/>
  <c r="C8" i="3"/>
  <c r="I8" i="3" s="1"/>
  <c r="O7" i="3"/>
  <c r="C7" i="3"/>
  <c r="I7" i="3" s="1"/>
  <c r="P7" i="3" s="1"/>
  <c r="O6" i="3"/>
  <c r="C6" i="3"/>
  <c r="I6" i="3" s="1"/>
  <c r="P6" i="3" s="1"/>
  <c r="N120" i="1"/>
  <c r="C120" i="1"/>
  <c r="H120" i="1" s="1"/>
  <c r="O120" i="1" s="1"/>
  <c r="N119" i="1"/>
  <c r="C119" i="1"/>
  <c r="H119" i="1" s="1"/>
  <c r="O119" i="1" s="1"/>
  <c r="O118" i="1"/>
  <c r="N118" i="1"/>
  <c r="C118" i="1"/>
  <c r="H118" i="1" s="1"/>
  <c r="N117" i="1"/>
  <c r="H117" i="1"/>
  <c r="O117" i="1" s="1"/>
  <c r="C117" i="1"/>
  <c r="N116" i="1"/>
  <c r="C116" i="1"/>
  <c r="H116" i="1" s="1"/>
  <c r="N115" i="1"/>
  <c r="C115" i="1"/>
  <c r="H115" i="1" s="1"/>
  <c r="O115" i="1" s="1"/>
  <c r="N114" i="1"/>
  <c r="C114" i="1"/>
  <c r="H114" i="1" s="1"/>
  <c r="O114" i="1" s="1"/>
  <c r="N113" i="1"/>
  <c r="C113" i="1"/>
  <c r="H113" i="1" s="1"/>
  <c r="O113" i="1" s="1"/>
  <c r="N112" i="1"/>
  <c r="C112" i="1"/>
  <c r="H112" i="1" s="1"/>
  <c r="O112" i="1" s="1"/>
  <c r="N111" i="1"/>
  <c r="C111" i="1"/>
  <c r="H111" i="1" s="1"/>
  <c r="O111" i="1" s="1"/>
  <c r="N110" i="1"/>
  <c r="C110" i="1"/>
  <c r="H110" i="1" s="1"/>
  <c r="O110" i="1" s="1"/>
  <c r="N109" i="1"/>
  <c r="C109" i="1"/>
  <c r="H109" i="1" s="1"/>
  <c r="O109" i="1" s="1"/>
  <c r="N108" i="1"/>
  <c r="C108" i="1"/>
  <c r="H108" i="1" s="1"/>
  <c r="N107" i="1"/>
  <c r="C107" i="1"/>
  <c r="H107" i="1" s="1"/>
  <c r="O107" i="1" s="1"/>
  <c r="O106" i="1"/>
  <c r="N106" i="1"/>
  <c r="C106" i="1"/>
  <c r="H106" i="1" s="1"/>
  <c r="N105" i="1"/>
  <c r="C105" i="1"/>
  <c r="H105" i="1" s="1"/>
  <c r="O105" i="1" s="1"/>
  <c r="N104" i="1"/>
  <c r="C104" i="1"/>
  <c r="H104" i="1" s="1"/>
  <c r="N103" i="1"/>
  <c r="C103" i="1"/>
  <c r="H103" i="1" s="1"/>
  <c r="N102" i="1"/>
  <c r="C102" i="1"/>
  <c r="H102" i="1" s="1"/>
  <c r="O102" i="1" s="1"/>
  <c r="N101" i="1"/>
  <c r="H101" i="1"/>
  <c r="O101" i="1" s="1"/>
  <c r="C101" i="1"/>
  <c r="N100" i="1"/>
  <c r="C100" i="1"/>
  <c r="H100" i="1" s="1"/>
  <c r="O100" i="1" s="1"/>
  <c r="N99" i="1"/>
  <c r="C99" i="1"/>
  <c r="H99" i="1" s="1"/>
  <c r="O99" i="1" s="1"/>
  <c r="N98" i="1"/>
  <c r="C98" i="1"/>
  <c r="H98" i="1" s="1"/>
  <c r="O98" i="1" s="1"/>
  <c r="N97" i="1"/>
  <c r="C97" i="1"/>
  <c r="H97" i="1" s="1"/>
  <c r="O97" i="1" s="1"/>
  <c r="N96" i="1"/>
  <c r="C96" i="1"/>
  <c r="H96" i="1" s="1"/>
  <c r="O96" i="1" s="1"/>
  <c r="N95" i="1"/>
  <c r="C95" i="1"/>
  <c r="H95" i="1" s="1"/>
  <c r="O95" i="1" s="1"/>
  <c r="N94" i="1"/>
  <c r="C94" i="1"/>
  <c r="H94" i="1" s="1"/>
  <c r="O94" i="1" s="1"/>
  <c r="N93" i="1"/>
  <c r="C93" i="1"/>
  <c r="H93" i="1" s="1"/>
  <c r="O93" i="1" s="1"/>
  <c r="N92" i="1"/>
  <c r="C92" i="1"/>
  <c r="H92" i="1" s="1"/>
  <c r="O92" i="1" s="1"/>
  <c r="N91" i="1"/>
  <c r="C91" i="1"/>
  <c r="H91" i="1" s="1"/>
  <c r="O90" i="1"/>
  <c r="N90" i="1"/>
  <c r="C90" i="1"/>
  <c r="H90" i="1" s="1"/>
  <c r="N89" i="1"/>
  <c r="H89" i="1"/>
  <c r="C89" i="1"/>
  <c r="N88" i="1"/>
  <c r="C88" i="1"/>
  <c r="H88" i="1" s="1"/>
  <c r="N87" i="1"/>
  <c r="C87" i="1"/>
  <c r="H87" i="1" s="1"/>
  <c r="N86" i="1"/>
  <c r="O86" i="1" s="1"/>
  <c r="C86" i="1"/>
  <c r="H86" i="1" s="1"/>
  <c r="N85" i="1"/>
  <c r="H85" i="1"/>
  <c r="O85" i="1" s="1"/>
  <c r="C85" i="1"/>
  <c r="N84" i="1"/>
  <c r="C84" i="1"/>
  <c r="H84" i="1" s="1"/>
  <c r="O84" i="1" s="1"/>
  <c r="N83" i="1"/>
  <c r="C83" i="1"/>
  <c r="H83" i="1" s="1"/>
  <c r="O83" i="1" s="1"/>
  <c r="N82" i="1"/>
  <c r="C82" i="1"/>
  <c r="H82" i="1" s="1"/>
  <c r="O82" i="1" s="1"/>
  <c r="N81" i="1"/>
  <c r="C81" i="1"/>
  <c r="H81" i="1" s="1"/>
  <c r="O81" i="1" s="1"/>
  <c r="N80" i="1"/>
  <c r="C80" i="1"/>
  <c r="H80" i="1" s="1"/>
  <c r="O80" i="1" s="1"/>
  <c r="N79" i="1"/>
  <c r="C79" i="1"/>
  <c r="H79" i="1" s="1"/>
  <c r="O79" i="1" s="1"/>
  <c r="N78" i="1"/>
  <c r="C78" i="1"/>
  <c r="H78" i="1" s="1"/>
  <c r="O78" i="1" s="1"/>
  <c r="N77" i="1"/>
  <c r="C77" i="1"/>
  <c r="H77" i="1" s="1"/>
  <c r="O77" i="1" s="1"/>
  <c r="N76" i="1"/>
  <c r="C76" i="1"/>
  <c r="H76" i="1" s="1"/>
  <c r="N75" i="1"/>
  <c r="C75" i="1"/>
  <c r="H75" i="1" s="1"/>
  <c r="O75" i="1" s="1"/>
  <c r="O74" i="1"/>
  <c r="N74" i="1"/>
  <c r="C74" i="1"/>
  <c r="H74" i="1" s="1"/>
  <c r="N73" i="1"/>
  <c r="C73" i="1"/>
  <c r="H73" i="1" s="1"/>
  <c r="O73" i="1" s="1"/>
  <c r="N72" i="1"/>
  <c r="C72" i="1"/>
  <c r="H72" i="1" s="1"/>
  <c r="N71" i="1"/>
  <c r="C71" i="1"/>
  <c r="H71" i="1" s="1"/>
  <c r="N70" i="1"/>
  <c r="O70" i="1" s="1"/>
  <c r="C70" i="1"/>
  <c r="H70" i="1" s="1"/>
  <c r="N69" i="1"/>
  <c r="H69" i="1"/>
  <c r="O69" i="1" s="1"/>
  <c r="C69" i="1"/>
  <c r="N68" i="1"/>
  <c r="C68" i="1"/>
  <c r="H68" i="1" s="1"/>
  <c r="O68" i="1" s="1"/>
  <c r="N67" i="1"/>
  <c r="C67" i="1"/>
  <c r="H67" i="1" s="1"/>
  <c r="O67" i="1" s="1"/>
  <c r="N66" i="1"/>
  <c r="C66" i="1"/>
  <c r="H66" i="1" s="1"/>
  <c r="O66" i="1" s="1"/>
  <c r="N65" i="1"/>
  <c r="C65" i="1"/>
  <c r="H65" i="1" s="1"/>
  <c r="O65" i="1" s="1"/>
  <c r="N64" i="1"/>
  <c r="C64" i="1"/>
  <c r="H64" i="1" s="1"/>
  <c r="O64" i="1" s="1"/>
  <c r="N63" i="1"/>
  <c r="C63" i="1"/>
  <c r="H63" i="1" s="1"/>
  <c r="O63" i="1" s="1"/>
  <c r="N62" i="1"/>
  <c r="C62" i="1"/>
  <c r="H62" i="1" s="1"/>
  <c r="O62" i="1" s="1"/>
  <c r="N61" i="1"/>
  <c r="C61" i="1"/>
  <c r="H61" i="1" s="1"/>
  <c r="O61" i="1" s="1"/>
  <c r="N60" i="1"/>
  <c r="C60" i="1"/>
  <c r="H60" i="1" s="1"/>
  <c r="O60" i="1" s="1"/>
  <c r="N59" i="1"/>
  <c r="C59" i="1"/>
  <c r="H59" i="1" s="1"/>
  <c r="O58" i="1"/>
  <c r="N58" i="1"/>
  <c r="C58" i="1"/>
  <c r="H58" i="1" s="1"/>
  <c r="N57" i="1"/>
  <c r="H57" i="1"/>
  <c r="C57" i="1"/>
  <c r="N56" i="1"/>
  <c r="C56" i="1"/>
  <c r="H56" i="1" s="1"/>
  <c r="N55" i="1"/>
  <c r="C55" i="1"/>
  <c r="H55" i="1" s="1"/>
  <c r="N54" i="1"/>
  <c r="O54" i="1" s="1"/>
  <c r="C54" i="1"/>
  <c r="H54" i="1" s="1"/>
  <c r="N53" i="1"/>
  <c r="H53" i="1"/>
  <c r="O53" i="1" s="1"/>
  <c r="C53" i="1"/>
  <c r="N52" i="1"/>
  <c r="C52" i="1"/>
  <c r="H52" i="1" s="1"/>
  <c r="O52" i="1" s="1"/>
  <c r="N51" i="1"/>
  <c r="C51" i="1"/>
  <c r="H51" i="1" s="1"/>
  <c r="O51" i="1" s="1"/>
  <c r="N50" i="1"/>
  <c r="C50" i="1"/>
  <c r="H50" i="1" s="1"/>
  <c r="O50" i="1" s="1"/>
  <c r="N49" i="1"/>
  <c r="C49" i="1"/>
  <c r="H49" i="1" s="1"/>
  <c r="O49" i="1" s="1"/>
  <c r="N48" i="1"/>
  <c r="C48" i="1"/>
  <c r="H48" i="1" s="1"/>
  <c r="O48" i="1" s="1"/>
  <c r="N47" i="1"/>
  <c r="C47" i="1"/>
  <c r="H47" i="1" s="1"/>
  <c r="O47" i="1" s="1"/>
  <c r="N46" i="1"/>
  <c r="C46" i="1"/>
  <c r="H46" i="1" s="1"/>
  <c r="O46" i="1" s="1"/>
  <c r="N45" i="1"/>
  <c r="C45" i="1"/>
  <c r="H45" i="1" s="1"/>
  <c r="O45" i="1" s="1"/>
  <c r="N44" i="1"/>
  <c r="C44" i="1"/>
  <c r="H44" i="1" s="1"/>
  <c r="N43" i="1"/>
  <c r="C43" i="1"/>
  <c r="H43" i="1" s="1"/>
  <c r="O43" i="1" s="1"/>
  <c r="O42" i="1"/>
  <c r="N42" i="1"/>
  <c r="C42" i="1"/>
  <c r="H42" i="1" s="1"/>
  <c r="N41" i="1"/>
  <c r="C41" i="1"/>
  <c r="H41" i="1" s="1"/>
  <c r="O41" i="1" s="1"/>
  <c r="N40" i="1"/>
  <c r="C40" i="1"/>
  <c r="H40" i="1" s="1"/>
  <c r="N39" i="1"/>
  <c r="C39" i="1"/>
  <c r="H39" i="1" s="1"/>
  <c r="N38" i="1"/>
  <c r="O38" i="1" s="1"/>
  <c r="C38" i="1"/>
  <c r="H38" i="1" s="1"/>
  <c r="N37" i="1"/>
  <c r="H37" i="1"/>
  <c r="O37" i="1" s="1"/>
  <c r="C37" i="1"/>
  <c r="N36" i="1"/>
  <c r="C36" i="1"/>
  <c r="H36" i="1" s="1"/>
  <c r="O36" i="1" s="1"/>
  <c r="N35" i="1"/>
  <c r="C35" i="1"/>
  <c r="H35" i="1" s="1"/>
  <c r="O35" i="1" s="1"/>
  <c r="N34" i="1"/>
  <c r="C34" i="1"/>
  <c r="H34" i="1" s="1"/>
  <c r="O34" i="1" s="1"/>
  <c r="N33" i="1"/>
  <c r="C33" i="1"/>
  <c r="H33" i="1" s="1"/>
  <c r="O33" i="1" s="1"/>
  <c r="N32" i="1"/>
  <c r="C32" i="1"/>
  <c r="H32" i="1" s="1"/>
  <c r="O32" i="1" s="1"/>
  <c r="N31" i="1"/>
  <c r="C31" i="1"/>
  <c r="H31" i="1" s="1"/>
  <c r="O31" i="1" s="1"/>
  <c r="N30" i="1"/>
  <c r="C30" i="1"/>
  <c r="H30" i="1" s="1"/>
  <c r="O30" i="1" s="1"/>
  <c r="N29" i="1"/>
  <c r="C29" i="1"/>
  <c r="H29" i="1" s="1"/>
  <c r="O29" i="1" s="1"/>
  <c r="N28" i="1"/>
  <c r="C28" i="1"/>
  <c r="H28" i="1" s="1"/>
  <c r="O28" i="1" s="1"/>
  <c r="N27" i="1"/>
  <c r="C27" i="1"/>
  <c r="H27" i="1" s="1"/>
  <c r="O26" i="1"/>
  <c r="N26" i="1"/>
  <c r="C26" i="1"/>
  <c r="H26" i="1" s="1"/>
  <c r="N25" i="1"/>
  <c r="H25" i="1"/>
  <c r="C25" i="1"/>
  <c r="N24" i="1"/>
  <c r="C24" i="1"/>
  <c r="H24" i="1" s="1"/>
  <c r="N23" i="1"/>
  <c r="C23" i="1"/>
  <c r="H23" i="1" s="1"/>
  <c r="N22" i="1"/>
  <c r="O22" i="1" s="1"/>
  <c r="C22" i="1"/>
  <c r="H22" i="1" s="1"/>
  <c r="N21" i="1"/>
  <c r="H21" i="1"/>
  <c r="O21" i="1" s="1"/>
  <c r="C21" i="1"/>
  <c r="N20" i="1"/>
  <c r="C20" i="1"/>
  <c r="H20" i="1" s="1"/>
  <c r="O20" i="1" s="1"/>
  <c r="N19" i="1"/>
  <c r="C19" i="1"/>
  <c r="H19" i="1" s="1"/>
  <c r="O19" i="1" s="1"/>
  <c r="N18" i="1"/>
  <c r="C18" i="1"/>
  <c r="H18" i="1" s="1"/>
  <c r="O18" i="1" s="1"/>
  <c r="N17" i="1"/>
  <c r="C17" i="1"/>
  <c r="H17" i="1" s="1"/>
  <c r="O17" i="1" s="1"/>
  <c r="N16" i="1"/>
  <c r="C16" i="1"/>
  <c r="H16" i="1" s="1"/>
  <c r="O16" i="1" s="1"/>
  <c r="N15" i="1"/>
  <c r="C15" i="1"/>
  <c r="H15" i="1" s="1"/>
  <c r="O15" i="1" s="1"/>
  <c r="N14" i="1"/>
  <c r="C14" i="1"/>
  <c r="H14" i="1" s="1"/>
  <c r="O14" i="1" s="1"/>
  <c r="N13" i="1"/>
  <c r="C13" i="1"/>
  <c r="H13" i="1" s="1"/>
  <c r="O13" i="1" s="1"/>
  <c r="N12" i="1"/>
  <c r="C12" i="1"/>
  <c r="H12" i="1" s="1"/>
  <c r="N11" i="1"/>
  <c r="C11" i="1"/>
  <c r="H11" i="1" s="1"/>
  <c r="O11" i="1" s="1"/>
  <c r="O10" i="1"/>
  <c r="N10" i="1"/>
  <c r="C10" i="1"/>
  <c r="H10" i="1" s="1"/>
  <c r="N9" i="1"/>
  <c r="C9" i="1"/>
  <c r="H9" i="1" s="1"/>
  <c r="O9" i="1" s="1"/>
  <c r="O8" i="1"/>
  <c r="N8" i="1"/>
  <c r="C8" i="1"/>
  <c r="H8" i="1" s="1"/>
  <c r="N7" i="1"/>
  <c r="C7" i="1"/>
  <c r="H7" i="1" s="1"/>
  <c r="O7" i="1" s="1"/>
  <c r="N6" i="1"/>
  <c r="C6" i="1"/>
  <c r="H6" i="1" s="1"/>
  <c r="O6" i="1" s="1"/>
  <c r="P11" i="3" l="1"/>
  <c r="P28" i="3"/>
  <c r="P43" i="3"/>
  <c r="P45" i="3"/>
  <c r="P60" i="3"/>
  <c r="P77" i="3"/>
  <c r="P16" i="3"/>
  <c r="R32" i="3" s="1"/>
  <c r="P31" i="3"/>
  <c r="P48" i="3"/>
  <c r="P29" i="3"/>
  <c r="P8" i="3"/>
  <c r="R37" i="3" s="1"/>
  <c r="P23" i="3"/>
  <c r="P40" i="3"/>
  <c r="R100" i="3" s="1"/>
  <c r="P55" i="3"/>
  <c r="P47" i="3"/>
  <c r="R99" i="3" s="1"/>
  <c r="P64" i="3"/>
  <c r="P79" i="3"/>
  <c r="R97" i="3"/>
  <c r="Q97" i="3"/>
  <c r="R111" i="3"/>
  <c r="O116" i="1"/>
  <c r="O12" i="1"/>
  <c r="P110" i="1" s="1"/>
  <c r="O27" i="1"/>
  <c r="O44" i="1"/>
  <c r="O59" i="1"/>
  <c r="O76" i="1"/>
  <c r="O91" i="1"/>
  <c r="O108" i="1"/>
  <c r="O23" i="1"/>
  <c r="O25" i="1"/>
  <c r="O40" i="1"/>
  <c r="O55" i="1"/>
  <c r="O57" i="1"/>
  <c r="O72" i="1"/>
  <c r="O87" i="1"/>
  <c r="O89" i="1"/>
  <c r="O104" i="1"/>
  <c r="Q8" i="1"/>
  <c r="Q32" i="1"/>
  <c r="Q92" i="1"/>
  <c r="Q120" i="1"/>
  <c r="P21" i="1"/>
  <c r="P68" i="1"/>
  <c r="O24" i="1"/>
  <c r="Q79" i="1" s="1"/>
  <c r="P32" i="1"/>
  <c r="O39" i="1"/>
  <c r="O56" i="1"/>
  <c r="O71" i="1"/>
  <c r="O88" i="1"/>
  <c r="P96" i="1"/>
  <c r="O103" i="1"/>
  <c r="R120" i="3" l="1"/>
  <c r="R68" i="3"/>
  <c r="R108" i="3"/>
  <c r="Q23" i="3"/>
  <c r="R23" i="3"/>
  <c r="R93" i="3"/>
  <c r="Q119" i="3"/>
  <c r="Q71" i="3"/>
  <c r="Q9" i="3"/>
  <c r="Q75" i="3"/>
  <c r="Q95" i="3"/>
  <c r="R30" i="3"/>
  <c r="R94" i="3"/>
  <c r="R74" i="3"/>
  <c r="Q7" i="3"/>
  <c r="Q54" i="3"/>
  <c r="Q102" i="3"/>
  <c r="Q50" i="3"/>
  <c r="R91" i="3"/>
  <c r="Q35" i="3"/>
  <c r="R63" i="3"/>
  <c r="Q57" i="3"/>
  <c r="R67" i="3"/>
  <c r="Q114" i="3"/>
  <c r="R110" i="3"/>
  <c r="Q37" i="3"/>
  <c r="R53" i="3"/>
  <c r="Q105" i="3"/>
  <c r="R14" i="3"/>
  <c r="Q84" i="3"/>
  <c r="Q116" i="3"/>
  <c r="Q56" i="3"/>
  <c r="R115" i="3"/>
  <c r="Q62" i="3"/>
  <c r="Q92" i="3"/>
  <c r="R24" i="3"/>
  <c r="R77" i="3"/>
  <c r="Q77" i="3"/>
  <c r="Q70" i="3"/>
  <c r="R7" i="3"/>
  <c r="R54" i="3"/>
  <c r="R102" i="3"/>
  <c r="R50" i="3"/>
  <c r="Q15" i="3"/>
  <c r="Q6" i="3"/>
  <c r="Q14" i="3"/>
  <c r="R57" i="3"/>
  <c r="Q118" i="3"/>
  <c r="R114" i="3"/>
  <c r="Q86" i="3"/>
  <c r="R79" i="3"/>
  <c r="Q79" i="3"/>
  <c r="Q117" i="3"/>
  <c r="Q72" i="3"/>
  <c r="R117" i="3"/>
  <c r="R42" i="3"/>
  <c r="R105" i="3"/>
  <c r="R8" i="3"/>
  <c r="Q8" i="3"/>
  <c r="R76" i="3"/>
  <c r="R116" i="3"/>
  <c r="R48" i="3"/>
  <c r="Q48" i="3"/>
  <c r="Q107" i="3"/>
  <c r="R52" i="3"/>
  <c r="R92" i="3"/>
  <c r="Q115" i="3"/>
  <c r="R60" i="3"/>
  <c r="Q60" i="3"/>
  <c r="R70" i="3"/>
  <c r="Q85" i="3"/>
  <c r="Q36" i="3"/>
  <c r="Q73" i="3"/>
  <c r="Q46" i="3"/>
  <c r="Q32" i="3"/>
  <c r="R35" i="3"/>
  <c r="R27" i="3"/>
  <c r="Q53" i="3"/>
  <c r="R118" i="3"/>
  <c r="Q90" i="3"/>
  <c r="R86" i="3"/>
  <c r="Q33" i="3"/>
  <c r="R36" i="3"/>
  <c r="R87" i="3"/>
  <c r="R107" i="3"/>
  <c r="Q67" i="3"/>
  <c r="Q113" i="3"/>
  <c r="Q41" i="3"/>
  <c r="Q104" i="3"/>
  <c r="Q30" i="3"/>
  <c r="Q89" i="3"/>
  <c r="Q112" i="3"/>
  <c r="R45" i="3"/>
  <c r="Q45" i="3"/>
  <c r="Q66" i="3"/>
  <c r="R85" i="3"/>
  <c r="Q25" i="3"/>
  <c r="R73" i="3"/>
  <c r="R46" i="3"/>
  <c r="R51" i="3"/>
  <c r="R6" i="3"/>
  <c r="R15" i="3"/>
  <c r="R39" i="3"/>
  <c r="Q38" i="3"/>
  <c r="R90" i="3"/>
  <c r="Q82" i="3"/>
  <c r="R33" i="3"/>
  <c r="R47" i="3"/>
  <c r="Q47" i="3"/>
  <c r="R21" i="3"/>
  <c r="Q80" i="3"/>
  <c r="Q99" i="3"/>
  <c r="Q52" i="3"/>
  <c r="R113" i="3"/>
  <c r="Q39" i="3"/>
  <c r="R104" i="3"/>
  <c r="R20" i="3"/>
  <c r="R89" i="3"/>
  <c r="R112" i="3"/>
  <c r="R43" i="3"/>
  <c r="Q43" i="3"/>
  <c r="R66" i="3"/>
  <c r="Q81" i="3"/>
  <c r="R25" i="3"/>
  <c r="Q69" i="3"/>
  <c r="Q17" i="3"/>
  <c r="R83" i="3"/>
  <c r="Q12" i="3"/>
  <c r="Q98" i="3"/>
  <c r="Q13" i="3"/>
  <c r="R38" i="3"/>
  <c r="R75" i="3"/>
  <c r="R82" i="3"/>
  <c r="Q26" i="3"/>
  <c r="R64" i="3"/>
  <c r="Q64" i="3"/>
  <c r="Q42" i="3"/>
  <c r="R119" i="3"/>
  <c r="R72" i="3"/>
  <c r="Q96" i="3"/>
  <c r="R44" i="3"/>
  <c r="R95" i="3"/>
  <c r="R31" i="3"/>
  <c r="Q31" i="3"/>
  <c r="Q101" i="3"/>
  <c r="R9" i="3"/>
  <c r="R62" i="3"/>
  <c r="Q109" i="3"/>
  <c r="R28" i="3"/>
  <c r="Q28" i="3"/>
  <c r="Q51" i="3"/>
  <c r="R81" i="3"/>
  <c r="Q21" i="3"/>
  <c r="R69" i="3"/>
  <c r="R17" i="3"/>
  <c r="R103" i="3"/>
  <c r="Q27" i="3"/>
  <c r="R98" i="3"/>
  <c r="R13" i="3"/>
  <c r="Q34" i="3"/>
  <c r="Q63" i="3"/>
  <c r="Q78" i="3"/>
  <c r="R26" i="3"/>
  <c r="Q103" i="3"/>
  <c r="Q91" i="3"/>
  <c r="Q100" i="3"/>
  <c r="Q88" i="3"/>
  <c r="R88" i="3"/>
  <c r="Q111" i="3"/>
  <c r="Q55" i="3"/>
  <c r="R55" i="3"/>
  <c r="R96" i="3"/>
  <c r="R29" i="3"/>
  <c r="Q29" i="3"/>
  <c r="Q87" i="3"/>
  <c r="Q24" i="3"/>
  <c r="R101" i="3"/>
  <c r="Q106" i="3"/>
  <c r="R56" i="3"/>
  <c r="R109" i="3"/>
  <c r="R11" i="3"/>
  <c r="Q11" i="3"/>
  <c r="Q18" i="3"/>
  <c r="Q58" i="3"/>
  <c r="Q10" i="3"/>
  <c r="Q65" i="3"/>
  <c r="Q68" i="3"/>
  <c r="R19" i="3"/>
  <c r="Q44" i="3"/>
  <c r="Q61" i="3"/>
  <c r="Q49" i="3"/>
  <c r="R34" i="3"/>
  <c r="Q19" i="3"/>
  <c r="R78" i="3"/>
  <c r="Q22" i="3"/>
  <c r="Q120" i="3"/>
  <c r="Q76" i="3"/>
  <c r="Q108" i="3"/>
  <c r="R40" i="3"/>
  <c r="Q40" i="3"/>
  <c r="Q93" i="3"/>
  <c r="R12" i="3"/>
  <c r="R80" i="3"/>
  <c r="R16" i="3"/>
  <c r="Q16" i="3"/>
  <c r="R84" i="3"/>
  <c r="R106" i="3"/>
  <c r="R41" i="3"/>
  <c r="Q94" i="3"/>
  <c r="Q74" i="3"/>
  <c r="R18" i="3"/>
  <c r="R58" i="3"/>
  <c r="R10" i="3"/>
  <c r="R65" i="3"/>
  <c r="Q83" i="3"/>
  <c r="Q20" i="3"/>
  <c r="Q59" i="3"/>
  <c r="R61" i="3"/>
  <c r="R49" i="3"/>
  <c r="R71" i="3"/>
  <c r="Q110" i="3"/>
  <c r="R59" i="3"/>
  <c r="R22" i="3"/>
  <c r="Q100" i="1"/>
  <c r="P80" i="1"/>
  <c r="P16" i="1"/>
  <c r="P101" i="1"/>
  <c r="Q44" i="1"/>
  <c r="P44" i="1"/>
  <c r="Q58" i="1"/>
  <c r="Q101" i="1"/>
  <c r="Q65" i="1"/>
  <c r="P75" i="1"/>
  <c r="P112" i="1"/>
  <c r="Q113" i="1"/>
  <c r="Q50" i="1"/>
  <c r="P105" i="1"/>
  <c r="Q22" i="1"/>
  <c r="Q49" i="1"/>
  <c r="Q19" i="1"/>
  <c r="P41" i="1"/>
  <c r="P77" i="1"/>
  <c r="P14" i="1"/>
  <c r="Q54" i="1"/>
  <c r="Q103" i="1"/>
  <c r="P103" i="1"/>
  <c r="Q24" i="1"/>
  <c r="P24" i="1"/>
  <c r="P19" i="1"/>
  <c r="P36" i="1"/>
  <c r="Q119" i="1"/>
  <c r="Q85" i="1"/>
  <c r="Q72" i="1"/>
  <c r="P72" i="1"/>
  <c r="Q48" i="1"/>
  <c r="P99" i="1"/>
  <c r="P37" i="1"/>
  <c r="Q21" i="1"/>
  <c r="Q90" i="1"/>
  <c r="P61" i="1"/>
  <c r="P92" i="1"/>
  <c r="P6" i="1"/>
  <c r="Q95" i="1"/>
  <c r="P109" i="1"/>
  <c r="P46" i="1"/>
  <c r="Q105" i="1"/>
  <c r="P15" i="1"/>
  <c r="P45" i="1"/>
  <c r="P82" i="1"/>
  <c r="Q41" i="1"/>
  <c r="Q77" i="1"/>
  <c r="Q14" i="1"/>
  <c r="Q51" i="1"/>
  <c r="Q53" i="1"/>
  <c r="Q28" i="1"/>
  <c r="P106" i="1"/>
  <c r="Q74" i="1"/>
  <c r="Q57" i="1"/>
  <c r="P57" i="1"/>
  <c r="P26" i="1"/>
  <c r="Q91" i="1"/>
  <c r="P91" i="1"/>
  <c r="P35" i="1"/>
  <c r="Q118" i="1"/>
  <c r="Q84" i="1"/>
  <c r="Q61" i="1"/>
  <c r="P107" i="1"/>
  <c r="P11" i="1"/>
  <c r="Q31" i="1"/>
  <c r="Q109" i="1"/>
  <c r="Q46" i="1"/>
  <c r="P86" i="1"/>
  <c r="P52" i="1"/>
  <c r="Q45" i="1"/>
  <c r="Q82" i="1"/>
  <c r="P29" i="1"/>
  <c r="P66" i="1"/>
  <c r="P7" i="1"/>
  <c r="P114" i="1"/>
  <c r="P85" i="1"/>
  <c r="Q88" i="1"/>
  <c r="P88" i="1"/>
  <c r="P83" i="1"/>
  <c r="P120" i="1"/>
  <c r="P42" i="1"/>
  <c r="Q96" i="1"/>
  <c r="Q42" i="1"/>
  <c r="Q55" i="1"/>
  <c r="P55" i="1"/>
  <c r="Q52" i="1"/>
  <c r="P84" i="1"/>
  <c r="Q27" i="1"/>
  <c r="P27" i="1"/>
  <c r="P90" i="1"/>
  <c r="Q69" i="1"/>
  <c r="P17" i="1"/>
  <c r="Q111" i="1"/>
  <c r="P60" i="1"/>
  <c r="Q63" i="1"/>
  <c r="P98" i="1"/>
  <c r="P38" i="1"/>
  <c r="Q86" i="1"/>
  <c r="P97" i="1"/>
  <c r="P34" i="1"/>
  <c r="P78" i="1"/>
  <c r="Q29" i="1"/>
  <c r="Q66" i="1"/>
  <c r="Q7" i="1"/>
  <c r="Q114" i="1"/>
  <c r="Q26" i="1"/>
  <c r="Q76" i="1"/>
  <c r="P76" i="1"/>
  <c r="P20" i="1"/>
  <c r="Q20" i="1"/>
  <c r="Q17" i="1"/>
  <c r="Q47" i="1"/>
  <c r="Q11" i="1"/>
  <c r="P31" i="1"/>
  <c r="Q98" i="1"/>
  <c r="Q38" i="1"/>
  <c r="Q83" i="1"/>
  <c r="Q97" i="1"/>
  <c r="Q34" i="1"/>
  <c r="Q78" i="1"/>
  <c r="Q115" i="1"/>
  <c r="P62" i="1"/>
  <c r="P95" i="1"/>
  <c r="Q71" i="1"/>
  <c r="P71" i="1"/>
  <c r="P74" i="1"/>
  <c r="P119" i="1"/>
  <c r="P48" i="1"/>
  <c r="Q80" i="1"/>
  <c r="P64" i="1"/>
  <c r="Q60" i="1"/>
  <c r="P117" i="1"/>
  <c r="P10" i="1"/>
  <c r="Q64" i="1"/>
  <c r="Q104" i="1"/>
  <c r="P104" i="1"/>
  <c r="Q40" i="1"/>
  <c r="P40" i="1"/>
  <c r="Q10" i="1"/>
  <c r="P69" i="1"/>
  <c r="Q12" i="1"/>
  <c r="P12" i="1"/>
  <c r="Q16" i="1"/>
  <c r="P102" i="1"/>
  <c r="P13" i="1"/>
  <c r="Q43" i="1"/>
  <c r="Q75" i="1"/>
  <c r="P9" i="1"/>
  <c r="P94" i="1"/>
  <c r="Q35" i="1"/>
  <c r="P79" i="1"/>
  <c r="P93" i="1"/>
  <c r="P30" i="1"/>
  <c r="P70" i="1"/>
  <c r="P111" i="1"/>
  <c r="Q62" i="1"/>
  <c r="P73" i="1"/>
  <c r="Q110" i="1"/>
  <c r="Q68" i="1"/>
  <c r="Q112" i="1"/>
  <c r="Q102" i="1"/>
  <c r="Q13" i="1"/>
  <c r="Q15" i="1"/>
  <c r="Q107" i="1"/>
  <c r="Q9" i="1"/>
  <c r="Q94" i="1"/>
  <c r="P33" i="1"/>
  <c r="P8" i="1"/>
  <c r="Q93" i="1"/>
  <c r="Q30" i="1"/>
  <c r="Q70" i="1"/>
  <c r="P81" i="1"/>
  <c r="P18" i="1"/>
  <c r="Q73" i="1"/>
  <c r="Q99" i="1"/>
  <c r="Q56" i="1"/>
  <c r="P56" i="1"/>
  <c r="P53" i="1"/>
  <c r="P115" i="1"/>
  <c r="Q117" i="1"/>
  <c r="Q89" i="1"/>
  <c r="P89" i="1"/>
  <c r="Q25" i="1"/>
  <c r="P25" i="1"/>
  <c r="P118" i="1"/>
  <c r="P67" i="1"/>
  <c r="Q37" i="1"/>
  <c r="Q39" i="1"/>
  <c r="P39" i="1"/>
  <c r="P51" i="1"/>
  <c r="P100" i="1"/>
  <c r="Q36" i="1"/>
  <c r="Q106" i="1"/>
  <c r="Q87" i="1"/>
  <c r="P87" i="1"/>
  <c r="Q23" i="1"/>
  <c r="P23" i="1"/>
  <c r="Q108" i="1"/>
  <c r="P108" i="1"/>
  <c r="Q59" i="1"/>
  <c r="P59" i="1"/>
  <c r="P58" i="1"/>
  <c r="Q116" i="1"/>
  <c r="P116" i="1"/>
  <c r="P65" i="1"/>
  <c r="P43" i="1"/>
  <c r="P28" i="1"/>
  <c r="Q6" i="1"/>
  <c r="P113" i="1"/>
  <c r="P50" i="1"/>
  <c r="Q33" i="1"/>
  <c r="P22" i="1"/>
  <c r="P49" i="1"/>
  <c r="P63" i="1"/>
  <c r="Q67" i="1"/>
  <c r="Q81" i="1"/>
  <c r="Q18" i="1"/>
  <c r="P54" i="1"/>
  <c r="P47" i="1"/>
</calcChain>
</file>

<file path=xl/sharedStrings.xml><?xml version="1.0" encoding="utf-8"?>
<sst xmlns="http://schemas.openxmlformats.org/spreadsheetml/2006/main" count="787" uniqueCount="238">
  <si>
    <t>Adair</t>
  </si>
  <si>
    <t>Andrew</t>
  </si>
  <si>
    <t>Atchison</t>
  </si>
  <si>
    <t>Audrain</t>
  </si>
  <si>
    <t>Barry</t>
  </si>
  <si>
    <t>Barton</t>
  </si>
  <si>
    <t>Benton</t>
  </si>
  <si>
    <t>Bollinger</t>
  </si>
  <si>
    <t>Boone</t>
  </si>
  <si>
    <t>Buchanan</t>
  </si>
  <si>
    <t>Butler</t>
  </si>
  <si>
    <t>Caldwell</t>
  </si>
  <si>
    <t>Callaway</t>
  </si>
  <si>
    <t>Camden</t>
  </si>
  <si>
    <t>Cape Girardeau</t>
  </si>
  <si>
    <t>Carroll</t>
  </si>
  <si>
    <t>Carter</t>
  </si>
  <si>
    <t>Cass</t>
  </si>
  <si>
    <t>Chariton</t>
  </si>
  <si>
    <t>Christian</t>
  </si>
  <si>
    <t>Clark</t>
  </si>
  <si>
    <t>Clay</t>
  </si>
  <si>
    <t>Clinton</t>
  </si>
  <si>
    <t>Cole</t>
  </si>
  <si>
    <t>Cooper</t>
  </si>
  <si>
    <t>Dade</t>
  </si>
  <si>
    <t>Dallas</t>
  </si>
  <si>
    <t>Daviess</t>
  </si>
  <si>
    <t>DeKalb</t>
  </si>
  <si>
    <t>Dent</t>
  </si>
  <si>
    <t>Douglas</t>
  </si>
  <si>
    <t>Dunklin</t>
  </si>
  <si>
    <t>Franklin</t>
  </si>
  <si>
    <t>Gasconade</t>
  </si>
  <si>
    <t>Gentry</t>
  </si>
  <si>
    <t>Greene</t>
  </si>
  <si>
    <t>Grundy</t>
  </si>
  <si>
    <t>Harrison</t>
  </si>
  <si>
    <t>Henry</t>
  </si>
  <si>
    <t>Holt</t>
  </si>
  <si>
    <t>Howard</t>
  </si>
  <si>
    <t>Howell</t>
  </si>
  <si>
    <t>Jackson</t>
  </si>
  <si>
    <t>Jasper</t>
  </si>
  <si>
    <t>Jefferson</t>
  </si>
  <si>
    <t>Johnson</t>
  </si>
  <si>
    <t>Knox</t>
  </si>
  <si>
    <t>Laclede</t>
  </si>
  <si>
    <t>Lafayette</t>
  </si>
  <si>
    <t>Lawrence</t>
  </si>
  <si>
    <t>Lewis</t>
  </si>
  <si>
    <t>Lincoln</t>
  </si>
  <si>
    <t>Linn</t>
  </si>
  <si>
    <t>Livingston</t>
  </si>
  <si>
    <t>Macon</t>
  </si>
  <si>
    <t>Maries</t>
  </si>
  <si>
    <t>Marion</t>
  </si>
  <si>
    <t>McDonald</t>
  </si>
  <si>
    <t>Mercer</t>
  </si>
  <si>
    <t>Miller</t>
  </si>
  <si>
    <t>Mississippi</t>
  </si>
  <si>
    <t>Moniteau</t>
  </si>
  <si>
    <t>Monroe</t>
  </si>
  <si>
    <t>Montgomery</t>
  </si>
  <si>
    <t>Morgan</t>
  </si>
  <si>
    <t>New Madrid</t>
  </si>
  <si>
    <t>Newton</t>
  </si>
  <si>
    <t>Nodaway</t>
  </si>
  <si>
    <t>Oregon</t>
  </si>
  <si>
    <t>Osage</t>
  </si>
  <si>
    <t>Pemiscot</t>
  </si>
  <si>
    <t>Perry</t>
  </si>
  <si>
    <t>Pettis</t>
  </si>
  <si>
    <t>Phelps</t>
  </si>
  <si>
    <t>Pike</t>
  </si>
  <si>
    <t>Platte</t>
  </si>
  <si>
    <t>Polk</t>
  </si>
  <si>
    <t>Pulaski</t>
  </si>
  <si>
    <t>Putnam</t>
  </si>
  <si>
    <t>Ralls</t>
  </si>
  <si>
    <t>Randolph</t>
  </si>
  <si>
    <t>Ray</t>
  </si>
  <si>
    <t>Saline</t>
  </si>
  <si>
    <t>Schuyler</t>
  </si>
  <si>
    <t>Scotland</t>
  </si>
  <si>
    <t>Scott</t>
  </si>
  <si>
    <t>Shannon</t>
  </si>
  <si>
    <t>Shelby</t>
  </si>
  <si>
    <t>St. Charles</t>
  </si>
  <si>
    <t>St. Clair</t>
  </si>
  <si>
    <t>St. Louis</t>
  </si>
  <si>
    <t>St. Louis City</t>
  </si>
  <si>
    <t>Ste. Genevieve</t>
  </si>
  <si>
    <t>Stoddard</t>
  </si>
  <si>
    <t>Stone</t>
  </si>
  <si>
    <t>Sullivan</t>
  </si>
  <si>
    <t>Taney</t>
  </si>
  <si>
    <t>Texas</t>
  </si>
  <si>
    <t>Vernon</t>
  </si>
  <si>
    <t>Warren</t>
  </si>
  <si>
    <t>Webster</t>
  </si>
  <si>
    <t>Worth</t>
  </si>
  <si>
    <t>County</t>
  </si>
  <si>
    <r>
      <t>Drug Overdose Deaths</t>
    </r>
    <r>
      <rPr>
        <b/>
        <sz val="11"/>
        <color rgb="FF222222"/>
        <rFont val="Calibri"/>
        <family val="2"/>
        <scheme val="minor"/>
      </rPr>
      <t>†</t>
    </r>
  </si>
  <si>
    <t>Opioid Misuse ER Visits</t>
  </si>
  <si>
    <t>Opioid-related SUDT</t>
  </si>
  <si>
    <t>Drug-related Arrests</t>
  </si>
  <si>
    <t>Individual Outcomes Sum x 3</t>
  </si>
  <si>
    <t>Lack of a High School Education</t>
  </si>
  <si>
    <t>Median Income</t>
  </si>
  <si>
    <t>Poverty</t>
  </si>
  <si>
    <t>Unemployment</t>
  </si>
  <si>
    <t>Uninsured</t>
  </si>
  <si>
    <t>Community Factors Sum</t>
  </si>
  <si>
    <t>Sum of Categories</t>
  </si>
  <si>
    <t>Sum Rank Position</t>
  </si>
  <si>
    <t>Quintile</t>
  </si>
  <si>
    <t>Individual Outcomes</t>
  </si>
  <si>
    <t>Community Factors</t>
  </si>
  <si>
    <t>Results</t>
  </si>
  <si>
    <t>ER = Emergency Room; SUDT = Substance Use Disorder Treatment</t>
  </si>
  <si>
    <t>Bloodborne Illnesses (HIV, HBV, HCV)</t>
  </si>
  <si>
    <t>IDU Among Persons Receiving SUDT</t>
  </si>
  <si>
    <t>HCV 
Among Ages 18 to 40</t>
  </si>
  <si>
    <t>Individual Outcomes
Sum x 3</t>
  </si>
  <si>
    <t>ER = Emergency Room; HBV = Hepatitis B Virus; HCV = Hepatitis C Virus; HIV = Human Immunodeficiency Virus; IDU = Injection Drug Use; SUDT = Substance Use Disorder Treatment</t>
  </si>
  <si>
    <t>Residence County Rank</t>
  </si>
  <si>
    <t>Recorded County Rank</t>
  </si>
  <si>
    <t>Sum of Individual Ranks</t>
  </si>
  <si>
    <t>Combined Drug Overdose Deaths Rank</t>
  </si>
  <si>
    <t>Count: Drug OD Deaths by Residence County</t>
  </si>
  <si>
    <t>Rate: Drug OD Deaths by Residence County</t>
  </si>
  <si>
    <t>Count: Drug OD Deaths by County of Record</t>
  </si>
  <si>
    <t>Rate: Drug OD Deaths by County of Record</t>
  </si>
  <si>
    <t>Count: Opioid Misuse ER Visits</t>
  </si>
  <si>
    <t>Rate: Opioid Misuse ER Visits</t>
  </si>
  <si>
    <t>Count: Opioid-related SUDT</t>
  </si>
  <si>
    <t>Rate: Opioid-related SUDT</t>
  </si>
  <si>
    <t>Count: Drug-related Arrests</t>
  </si>
  <si>
    <t>Rate: Drug-related Arrests</t>
  </si>
  <si>
    <t>Rate: Drug OD Deaths by County 
of Record</t>
  </si>
  <si>
    <t>Shading: Rates based on counts of 1 to 19 are considered unreliable and are shaded in gray. Counts of 1 to 4 are suppressed due to confidentiality concerns and are shaded in black.</t>
  </si>
  <si>
    <t>ER = Emergency Room; OD = Overdose; SUDT = Substance Use Disorder Treatment</t>
  </si>
  <si>
    <t>Count: HIV, HBV, HCV</t>
  </si>
  <si>
    <t>Rate: HIV, HBV, HCV</t>
  </si>
  <si>
    <t>Count: HCV Among Ages 18 to 40</t>
  </si>
  <si>
    <t>Rate: HCV Among Ages 18 to 40</t>
  </si>
  <si>
    <t>Count: IDU Among SUDT Recipients</t>
  </si>
  <si>
    <t>Rate: IDU Among SUDT Recipients</t>
  </si>
  <si>
    <t>ER = Emergency Room; HBV = Hepatitis B Virus; HCV = Hepatitis C Virus; HIV = Human Immunodeficiency Virus; IDU = Injection Drug Use; OD = Overdose; SUDT = Substance Use Disorder Treatment</t>
  </si>
  <si>
    <t>Appendix A – Vulnerability Assessment Indicator Ranks and Results</t>
  </si>
  <si>
    <t xml:space="preserve">The Drug Overdose Death ranks that are shown in the opioid overdose (orange) and bloodborne infection (blue) tables incorporate both the county of residence and county of record ranks. These separate drug overdose death ranks are provided in a third (yellow) table. </t>
  </si>
  <si>
    <t>Counties identified as vulnerable to rapid dissemination of HIV/HCV among PWID by the National Vulnerability Assessment are indicated with an asterisk (*) behind the county name.</t>
  </si>
  <si>
    <t>Appendix A tables provide the county-level ranks (from 1 to 115) for each of the indicators in the individual outcomes and community factors categories. The sum of the ranks for the individual outcome indicators is multiplied by three, while the sum of the ranks for the community factor indicators is not given any additional weight. The three columns in the final section of the table provide the sum of the two categories, the rank position of this sum (from 1 to 115), and the quintile ranking (from 1 to 5) used to determine the list of more vulnerable counties (i.e., the counties in quintile 5).</t>
  </si>
  <si>
    <t>Appendix B – Vulnerability Assessment Indicator Counts and Rates</t>
  </si>
  <si>
    <t>Counts of 1-4 for indicators that represent data on individuals are suppressed for privacy reasons. These cells are shaded in black. Rates based on counts of 1-19 are considered unreliable and are shaded in gray.</t>
  </si>
  <si>
    <t>Appendix B tables show the counts and rates for the indicators included in each vulnerability assessment. Counts for indicators from the Missouri County-Level Study and the American Community Survey are not provided because they are estimates and not counts of actual events.</t>
  </si>
  <si>
    <t>National Vulnerability Assessment</t>
  </si>
  <si>
    <t xml:space="preserve">Van Handel, M, et al. County-level Vulnerability Assessment for Rapid Dissemination of HIV or HCV Infections Among Persons Who Inject Drugs, United States. Journal of Acquired Immune Deficiency Syndromes. 2016 November 01; 73(3): 323-331. Accessed February 6, 2019 from the CDC Stacks website at https://stacks.cdc.gov/view/cdc/46647. </t>
  </si>
  <si>
    <t>†See Combined Rank for Drug Overdose Deaths table on the tab labeled "Appendix A - OD Deaths."</t>
  </si>
  <si>
    <t xml:space="preserve">*Identified as vulnerable to rapid dissemination of HIV/HCV among PWID by the National Vulnerability Assessment. See the "Information" tab for details on the National Vulnerability Assessment. </t>
  </si>
  <si>
    <t>Rate: Poor Mental Health Days</t>
  </si>
  <si>
    <t>Bates*</t>
  </si>
  <si>
    <t>Cedar*</t>
  </si>
  <si>
    <t>Crawford*</t>
  </si>
  <si>
    <t>Hickory*</t>
  </si>
  <si>
    <t>Iron*</t>
  </si>
  <si>
    <t>Madison*</t>
  </si>
  <si>
    <t>Ozark*</t>
  </si>
  <si>
    <t>Reynolds*</t>
  </si>
  <si>
    <t>Ripley*</t>
  </si>
  <si>
    <t>St. Francois*</t>
  </si>
  <si>
    <t>Washington*</t>
  </si>
  <si>
    <t>Wayne*</t>
  </si>
  <si>
    <t>Wright*</t>
  </si>
  <si>
    <t>Drug OD Deaths by County of Record</t>
  </si>
  <si>
    <t>Drug OD Deaths by Residence County</t>
  </si>
  <si>
    <t>HCV Among Ages 18 to 40</t>
  </si>
  <si>
    <t>IDU Among SUDT Recipients</t>
  </si>
  <si>
    <t>Indicator</t>
  </si>
  <si>
    <t>Assessment</t>
  </si>
  <si>
    <t>Data Years</t>
  </si>
  <si>
    <t>Source</t>
  </si>
  <si>
    <t>Both</t>
  </si>
  <si>
    <t>Bloodborne Infection</t>
  </si>
  <si>
    <t>HIV, HBV, HCV (Bloodborne Illnesses)</t>
  </si>
  <si>
    <t>Opioid Overdose</t>
  </si>
  <si>
    <t>2018-2020</t>
  </si>
  <si>
    <t>Rate Constant</t>
  </si>
  <si>
    <t>per 100,000 population</t>
  </si>
  <si>
    <t>Missouri Department of Health and Senior Services, Bureau of Health Care Analysis and Data Dissemination, Death Certificate Data</t>
  </si>
  <si>
    <t>per 1,000 population</t>
  </si>
  <si>
    <t>Missouri Department of Health and Senior Services, Bureau of Health Care Analysis and Data Dissemination, Patient Abstract System</t>
  </si>
  <si>
    <t>Population Years</t>
  </si>
  <si>
    <t>7/1/2018-6/20/2021</t>
  </si>
  <si>
    <t>2020 (x3)</t>
  </si>
  <si>
    <t>7/1/2020-6/30/2021</t>
  </si>
  <si>
    <t>Missouri Department of Mental Health, Division of Behavioral Health</t>
  </si>
  <si>
    <t>Missouri Department of Mental Health, Division of Behavioral Health - obtained from the National Incident Based Reporting System (NIBRS)</t>
  </si>
  <si>
    <t>N/A</t>
  </si>
  <si>
    <t>2021 County Health Rankings, using 2018 data from the Behavioral Risk Factor Surveillance System (BRFSS) - see https://www.countyhealthrankings.org/</t>
  </si>
  <si>
    <t>Missouri Department of Health and Senior Services, Office of Epidemiology, WebSurv 2020 dataset</t>
  </si>
  <si>
    <t>Missouri Department of Health and Senior Services, Office of Epidemiology
Hepatitis B and C: WebSurv 2020 dataset
HIV and AIDS (stage 4 HIV): eHARS 2020 dataset</t>
  </si>
  <si>
    <t>7/1/2018 - 6/30/2021</t>
  </si>
  <si>
    <t>2015-2019</t>
  </si>
  <si>
    <t>per 100 population ages 25 years and over</t>
  </si>
  <si>
    <t>U.S. Census Bureau, American Community Survey</t>
  </si>
  <si>
    <t>per 100 population</t>
  </si>
  <si>
    <t>per 100 population ages 16 years and over</t>
  </si>
  <si>
    <t>per 100 population for whom poverty status is determined</t>
  </si>
  <si>
    <t>See the Indicator Sources and Years tab for additional information</t>
  </si>
  <si>
    <t>https://health.mo.gov/data/opioids/assessments.php</t>
  </si>
  <si>
    <t>Poor Mental Health Days*</t>
  </si>
  <si>
    <t xml:space="preserve">* The 2020 Missouri assessment utilized data on self-reported frequent (&gt;14 per month) poor mental health days that were obtained from the Missouri County-Level Study. In 2016, this survey included the following question: “Now thinking about your mental health, which includes stress, depression, and problems with emotions, for how many days during the past 30 days was your mental health not good?” Possible responses included a Number of days, “None,” “Don’t know/Not sure,” and “Refused.”  More information on the Missouri County-level Study can be obtained from https://health.mo.gov/data/cls/index.php. The data represented the prevalence estimate of the percent of the adult population reporting greater than 14 poor mental health days per month. The Missouri County-Level Study has not been updated since 2016. The 2022 Missouri assessment utilizes the poor mental health days measure from the 2021 County Health Rankings. This measure represents the average number of mentally unhealthy days reported in the past 30 days and is age-adjusted. County Health Rankings developed this measure using 2018 data from the Behavioral Risk Factor Surveillance System (BRFSS). More information on the County Health Rankings can be obtained from https://www.countyhealthrankings.org/. 
</t>
  </si>
  <si>
    <t>Missouri Opioid Overdose Vulnerability Assessment Indicator Ranks and Results - 2022</t>
  </si>
  <si>
    <t>Missouri Bloodborne Infection Vulnerability Assessment Indicator Ranks and Results - 2022</t>
  </si>
  <si>
    <t>Combined Drug Overdose Death Ranks for Opioid Overdose and Bloodborne Infection Vulnerability Assessments - 2022</t>
  </si>
  <si>
    <t>Missouri Opioid Overdose Vulnerability Assessment Indicators: Counts and Rates - 2022</t>
  </si>
  <si>
    <t>Missouri Bloodborne Infection Vulnerability Assessment Indicators: Counts and Rates - 2022</t>
  </si>
  <si>
    <r>
      <t xml:space="preserve">For additional information about the indicators used in these assessments, please reference Appendix C of the </t>
    </r>
    <r>
      <rPr>
        <i/>
        <sz val="11"/>
        <color theme="1"/>
        <rFont val="Calibri"/>
        <family val="2"/>
        <scheme val="minor"/>
      </rPr>
      <t>Missouri Opioid Overdose and Bloodborne Infection Vulnerability Assessments 2020</t>
    </r>
    <r>
      <rPr>
        <sz val="11"/>
        <color theme="1"/>
        <rFont val="Calibri"/>
        <family val="2"/>
        <scheme val="minor"/>
      </rPr>
      <t xml:space="preserve"> at</t>
    </r>
  </si>
  <si>
    <r>
      <t xml:space="preserve">Indicators and Data Sources for </t>
    </r>
    <r>
      <rPr>
        <b/>
        <i/>
        <sz val="11"/>
        <color theme="1"/>
        <rFont val="Calibri"/>
        <family val="2"/>
        <scheme val="minor"/>
      </rPr>
      <t>Missouri Opioid Overdose and Bloodborne Infection Vulnerability Assessments 2022</t>
    </r>
  </si>
  <si>
    <t>Bates</t>
  </si>
  <si>
    <t>Cedar</t>
  </si>
  <si>
    <t>Crawford</t>
  </si>
  <si>
    <t>Hickory</t>
  </si>
  <si>
    <t>Iron</t>
  </si>
  <si>
    <t>Madison</t>
  </si>
  <si>
    <t>Ozark</t>
  </si>
  <si>
    <t>Reynolds</t>
  </si>
  <si>
    <t>Ripley</t>
  </si>
  <si>
    <t>St. Francois</t>
  </si>
  <si>
    <t>Washington</t>
  </si>
  <si>
    <t>Wayne</t>
  </si>
  <si>
    <t>Wright</t>
  </si>
  <si>
    <t>Poor Mental Health Days</t>
  </si>
  <si>
    <t>Opioid Overdose Vulnerability Assessment Indicators - 2022</t>
  </si>
  <si>
    <t>Bloodborne Infection Vulnerability Assessment Indicators - 2022</t>
  </si>
  <si>
    <t>Combined Rank for Drug Overdose Deaths - 2022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</si>
</sst>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164" formatCode="0.0"/>
    <numFmt numFmtId="165" formatCode="#,##0.0"/>
  </numFmts>
  <fonts count="20" x14ac:knownFonts="1">
    <font>
      <sz val="11"/>
      <color theme="1"/>
      <name val="Calibri"/>
      <family val="2"/>
      <scheme val="minor"/>
    </font>
    <font>
      <b/>
      <sz val="11"/>
      <color theme="1"/>
      <name val="Calibri"/>
      <family val="2"/>
      <scheme val="minor"/>
    </font>
    <font>
      <b/>
      <sz val="10"/>
      <color rgb="FF000000"/>
      <name val="Calibri"/>
      <family val="2"/>
      <scheme val="minor"/>
    </font>
    <font>
      <sz val="10"/>
      <color rgb="FF000000"/>
      <name val="Calibri"/>
      <family val="2"/>
      <scheme val="minor"/>
    </font>
    <font>
      <b/>
      <sz val="10"/>
      <color rgb="FFFFFFFF"/>
      <name val="Calibri"/>
      <family val="2"/>
      <scheme val="minor"/>
    </font>
    <font>
      <b/>
      <sz val="10"/>
      <color theme="1"/>
      <name val="Calibri"/>
      <family val="2"/>
      <scheme val="minor"/>
    </font>
    <font>
      <sz val="10"/>
      <color theme="1"/>
      <name val="Calibri"/>
      <family val="2"/>
      <scheme val="minor"/>
    </font>
    <font>
      <b/>
      <sz val="11"/>
      <color rgb="FF222222"/>
      <name val="Calibri"/>
      <family val="2"/>
      <scheme val="minor"/>
    </font>
    <font>
      <b/>
      <sz val="10"/>
      <color theme="0"/>
      <name val="Calibri"/>
      <family val="2"/>
      <scheme val="minor"/>
    </font>
    <font>
      <b/>
      <sz val="10"/>
      <name val="Calibri"/>
      <family val="2"/>
      <scheme val="minor"/>
    </font>
    <font>
      <b/>
      <sz val="10"/>
      <color rgb="FF222222"/>
      <name val="Calibri"/>
      <family val="2"/>
      <scheme val="minor"/>
    </font>
    <font>
      <sz val="10"/>
      <name val="Calibri"/>
      <family val="2"/>
      <scheme val="minor"/>
    </font>
    <font>
      <b/>
      <sz val="9"/>
      <color rgb="FF000000"/>
      <name val="Calibri"/>
      <family val="2"/>
      <scheme val="minor"/>
    </font>
    <font>
      <sz val="9"/>
      <color rgb="FF000000"/>
      <name val="Calibri"/>
      <family val="2"/>
      <scheme val="minor"/>
    </font>
    <font>
      <i/>
      <sz val="12"/>
      <color theme="1"/>
      <name val="Calibri"/>
      <family val="2"/>
      <scheme val="minor"/>
    </font>
    <font>
      <sz val="12"/>
      <color theme="1"/>
      <name val="Calibri"/>
      <family val="2"/>
      <scheme val="minor"/>
    </font>
    <font>
      <b/>
      <sz val="14"/>
      <color theme="1"/>
      <name val="Calibri"/>
      <family val="2"/>
      <scheme val="minor"/>
    </font>
    <font>
      <u/>
      <sz val="11"/>
      <color theme="10"/>
      <name val="Calibri"/>
      <family val="2"/>
      <scheme val="minor"/>
    </font>
    <font>
      <i/>
      <sz val="11"/>
      <color theme="1"/>
      <name val="Calibri"/>
      <family val="2"/>
      <scheme val="minor"/>
    </font>
    <font>
      <b/>
      <i/>
      <sz val="11"/>
      <color theme="1"/>
      <name val="Calibri"/>
      <family val="2"/>
      <scheme val="minor"/>
    </font>
  </fonts>
  <fills count="13">
    <fill>
      <patternFill patternType="none"/>
    </fill>
    <fill>
      <patternFill patternType="gray125"/>
    </fill>
    <fill>
      <patternFill patternType="solid">
        <fgColor theme="5" tint="0.79998168889431442"/>
        <bgColor indexed="64"/>
      </patternFill>
    </fill>
    <fill>
      <patternFill patternType="solid">
        <fgColor theme="4"/>
        <bgColor indexed="64"/>
      </patternFill>
    </fill>
    <fill>
      <patternFill patternType="solid">
        <fgColor theme="5"/>
        <bgColor indexed="64"/>
      </patternFill>
    </fill>
    <fill>
      <patternFill patternType="solid">
        <fgColor theme="4" tint="0.79998168889431442"/>
        <bgColor indexed="64"/>
      </patternFill>
    </fill>
    <fill>
      <patternFill patternType="solid">
        <fgColor rgb="FFDEEAF6"/>
        <bgColor indexed="64"/>
      </patternFill>
    </fill>
    <fill>
      <patternFill patternType="solid">
        <fgColor theme="7"/>
        <bgColor indexed="64"/>
      </patternFill>
    </fill>
    <fill>
      <patternFill patternType="solid">
        <fgColor theme="7" tint="0.79998168889431442"/>
        <bgColor indexed="64"/>
      </patternFill>
    </fill>
    <fill>
      <patternFill patternType="solid">
        <fgColor rgb="FFFBE4D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79998168889431442"/>
        <bgColor indexed="64"/>
      </patternFill>
    </fill>
  </fills>
  <borders count="93">
    <border>
      <left/>
      <right/>
      <top/>
      <bottom/>
      <diagonal/>
    </border>
    <border>
      <left style="thick">
        <color rgb="FFED7D31"/>
      </left>
      <right/>
      <top/>
      <bottom style="thin">
        <color theme="5" tint="0.39994506668294322"/>
      </bottom>
      <diagonal/>
    </border>
    <border>
      <left/>
      <right/>
      <top/>
      <bottom style="thin">
        <color theme="5" tint="0.39994506668294322"/>
      </bottom>
      <diagonal/>
    </border>
    <border>
      <left/>
      <right style="thick">
        <color rgb="FFED7D31"/>
      </right>
      <top/>
      <bottom style="thin">
        <color theme="5" tint="0.39994506668294322"/>
      </bottom>
      <diagonal/>
    </border>
    <border>
      <left style="thick">
        <color rgb="FFED7D31"/>
      </left>
      <right/>
      <top style="thin">
        <color theme="5" tint="0.39994506668294322"/>
      </top>
      <bottom style="thin">
        <color theme="5" tint="0.39994506668294322"/>
      </bottom>
      <diagonal/>
    </border>
    <border>
      <left style="thick">
        <color rgb="FFED7D31"/>
      </left>
      <right style="thin">
        <color rgb="FFED7D31"/>
      </right>
      <top style="thin">
        <color theme="5" tint="0.39994506668294322"/>
      </top>
      <bottom style="thin">
        <color theme="5" tint="0.39994506668294322"/>
      </bottom>
      <diagonal/>
    </border>
    <border>
      <left style="thin">
        <color rgb="FFED7D31"/>
      </left>
      <right style="thin">
        <color rgb="FFED7D31"/>
      </right>
      <top style="thin">
        <color theme="5" tint="0.39994506668294322"/>
      </top>
      <bottom style="thin">
        <color theme="5" tint="0.39994506668294322"/>
      </bottom>
      <diagonal/>
    </border>
    <border>
      <left style="thin">
        <color rgb="FFED7D31"/>
      </left>
      <right style="thick">
        <color rgb="FFF4B083"/>
      </right>
      <top style="thin">
        <color theme="5" tint="0.39994506668294322"/>
      </top>
      <bottom style="thin">
        <color theme="5" tint="0.39994506668294322"/>
      </bottom>
      <diagonal/>
    </border>
    <border>
      <left/>
      <right style="thick">
        <color rgb="FFED7D31"/>
      </right>
      <top style="thin">
        <color theme="5" tint="0.39994506668294322"/>
      </top>
      <bottom style="thin">
        <color theme="5" tint="0.39994506668294322"/>
      </bottom>
      <diagonal/>
    </border>
    <border>
      <left style="thin">
        <color rgb="FFED7D31"/>
      </left>
      <right style="thick">
        <color rgb="FFED7D31"/>
      </right>
      <top style="thin">
        <color theme="5" tint="0.39994506668294322"/>
      </top>
      <bottom style="thin">
        <color theme="5" tint="0.39994506668294322"/>
      </bottom>
      <diagonal/>
    </border>
    <border>
      <left style="thin">
        <color rgb="FFED7D31"/>
      </left>
      <right/>
      <top style="thin">
        <color theme="5" tint="0.39994506668294322"/>
      </top>
      <bottom style="thin">
        <color theme="5" tint="0.39994506668294322"/>
      </bottom>
      <diagonal/>
    </border>
    <border>
      <left style="thick">
        <color theme="5" tint="0.39994506668294322"/>
      </left>
      <right style="thick">
        <color rgb="FFED7D31"/>
      </right>
      <top style="thin">
        <color theme="5" tint="0.39994506668294322"/>
      </top>
      <bottom style="thin">
        <color theme="5" tint="0.39994506668294322"/>
      </bottom>
      <diagonal/>
    </border>
    <border>
      <left/>
      <right style="thin">
        <color rgb="FFED7D31"/>
      </right>
      <top style="thin">
        <color theme="5" tint="0.39994506668294322"/>
      </top>
      <bottom style="thin">
        <color theme="5" tint="0.39994506668294322"/>
      </bottom>
      <diagonal/>
    </border>
    <border>
      <left style="thick">
        <color theme="5" tint="0.39994506668294322"/>
      </left>
      <right style="thick">
        <color theme="5"/>
      </right>
      <top style="thin">
        <color theme="5" tint="0.39994506668294322"/>
      </top>
      <bottom style="thin">
        <color theme="5" tint="0.39994506668294322"/>
      </bottom>
      <diagonal/>
    </border>
    <border>
      <left style="thick">
        <color rgb="FFED7D31"/>
      </left>
      <right/>
      <top style="thin">
        <color theme="5" tint="0.39994506668294322"/>
      </top>
      <bottom style="thick">
        <color rgb="FFED7D31"/>
      </bottom>
      <diagonal/>
    </border>
    <border>
      <left style="thick">
        <color rgb="FFED7D31"/>
      </left>
      <right style="thin">
        <color rgb="FFED7D31"/>
      </right>
      <top style="thin">
        <color theme="5" tint="0.39994506668294322"/>
      </top>
      <bottom style="thick">
        <color rgb="FFED7D31"/>
      </bottom>
      <diagonal/>
    </border>
    <border>
      <left style="thin">
        <color rgb="FFED7D31"/>
      </left>
      <right style="thin">
        <color rgb="FFED7D31"/>
      </right>
      <top style="thin">
        <color theme="5" tint="0.39994506668294322"/>
      </top>
      <bottom style="thick">
        <color rgb="FFED7D31"/>
      </bottom>
      <diagonal/>
    </border>
    <border>
      <left style="thin">
        <color rgb="FFED7D31"/>
      </left>
      <right/>
      <top style="thin">
        <color theme="5" tint="0.39994506668294322"/>
      </top>
      <bottom style="thick">
        <color rgb="FFED7D31"/>
      </bottom>
      <diagonal/>
    </border>
    <border>
      <left style="thick">
        <color theme="5" tint="0.39994506668294322"/>
      </left>
      <right style="thick">
        <color rgb="FFED7D31"/>
      </right>
      <top style="thin">
        <color theme="5" tint="0.39994506668294322"/>
      </top>
      <bottom style="thick">
        <color rgb="FFED7D31"/>
      </bottom>
      <diagonal/>
    </border>
    <border>
      <left/>
      <right style="thin">
        <color rgb="FFED7D31"/>
      </right>
      <top style="thin">
        <color theme="5" tint="0.39994506668294322"/>
      </top>
      <bottom style="thick">
        <color rgb="FFED7D31"/>
      </bottom>
      <diagonal/>
    </border>
    <border>
      <left style="thick">
        <color theme="5" tint="0.39994506668294322"/>
      </left>
      <right style="thick">
        <color theme="5"/>
      </right>
      <top style="thin">
        <color theme="5" tint="0.39994506668294322"/>
      </top>
      <bottom style="thick">
        <color rgb="FFED7D31"/>
      </bottom>
      <diagonal/>
    </border>
    <border>
      <left style="thin">
        <color rgb="FFED7D31"/>
      </left>
      <right style="thick">
        <color rgb="FFED7D31"/>
      </right>
      <top style="thin">
        <color theme="5" tint="0.39994506668294322"/>
      </top>
      <bottom style="thick">
        <color rgb="FFED7D31"/>
      </bottom>
      <diagonal/>
    </border>
    <border>
      <left/>
      <right/>
      <top/>
      <bottom style="thin">
        <color theme="4" tint="0.79998168889431442"/>
      </bottom>
      <diagonal/>
    </border>
    <border>
      <left style="thick">
        <color rgb="FF5B9BD5"/>
      </left>
      <right/>
      <top/>
      <bottom style="thin">
        <color theme="4" tint="0.79998168889431442"/>
      </bottom>
      <diagonal/>
    </border>
    <border>
      <left style="thick">
        <color rgb="FF5B9BD5"/>
      </left>
      <right style="thick">
        <color rgb="FF5B9BD5"/>
      </right>
      <top style="thin">
        <color theme="4" tint="0.79998168889431442"/>
      </top>
      <bottom style="thin">
        <color theme="4" tint="0.79998168889431442"/>
      </bottom>
      <diagonal/>
    </border>
    <border>
      <left style="thick">
        <color rgb="FF9CC2E5"/>
      </left>
      <right style="thick">
        <color rgb="FF5B9BD5"/>
      </right>
      <top style="thin">
        <color theme="4" tint="0.79998168889431442"/>
      </top>
      <bottom style="thin">
        <color theme="4" tint="0.79998168889431442"/>
      </bottom>
      <diagonal/>
    </border>
    <border>
      <left/>
      <right style="thick">
        <color rgb="FF5B9BD5"/>
      </right>
      <top style="thin">
        <color theme="4" tint="0.79998168889431442"/>
      </top>
      <bottom style="thin">
        <color theme="4" tint="0.79998168889431442"/>
      </bottom>
      <diagonal/>
    </border>
    <border>
      <left style="thick">
        <color rgb="FF5B9BD5"/>
      </left>
      <right style="thick">
        <color rgb="FF5B9BD5"/>
      </right>
      <top style="thin">
        <color theme="4" tint="0.79998168889431442"/>
      </top>
      <bottom style="thick">
        <color rgb="FF5B9BD5"/>
      </bottom>
      <diagonal/>
    </border>
    <border>
      <left/>
      <right style="thick">
        <color rgb="FF5B9BD5"/>
      </right>
      <top style="thin">
        <color theme="4" tint="0.79998168889431442"/>
      </top>
      <bottom style="thick">
        <color rgb="FF5B9BD5"/>
      </bottom>
      <diagonal/>
    </border>
    <border>
      <left style="thick">
        <color rgb="FF5B9BD5"/>
      </left>
      <right style="thin">
        <color rgb="FF5B9BD5"/>
      </right>
      <top style="thin">
        <color theme="4" tint="0.79998168889431442"/>
      </top>
      <bottom style="thin">
        <color theme="4" tint="0.79998168889431442"/>
      </bottom>
      <diagonal/>
    </border>
    <border>
      <left style="thin">
        <color rgb="FF5B9BD5"/>
      </left>
      <right style="thin">
        <color rgb="FF5B9BD5"/>
      </right>
      <top style="thin">
        <color theme="4" tint="0.79998168889431442"/>
      </top>
      <bottom style="thin">
        <color theme="4" tint="0.79998168889431442"/>
      </bottom>
      <diagonal/>
    </border>
    <border>
      <left style="thin">
        <color rgb="FF5B9BD5"/>
      </left>
      <right style="thick">
        <color rgb="FF9CC2E5"/>
      </right>
      <top style="thin">
        <color theme="4" tint="0.79998168889431442"/>
      </top>
      <bottom style="thin">
        <color theme="4" tint="0.79998168889431442"/>
      </bottom>
      <diagonal/>
    </border>
    <border>
      <left style="thick">
        <color rgb="FF5B9BD5"/>
      </left>
      <right style="thin">
        <color rgb="FF5B9BD5"/>
      </right>
      <top style="thin">
        <color theme="4" tint="0.79998168889431442"/>
      </top>
      <bottom style="thick">
        <color rgb="FF5B9BD5"/>
      </bottom>
      <diagonal/>
    </border>
    <border>
      <left style="thin">
        <color rgb="FF5B9BD5"/>
      </left>
      <right style="thin">
        <color rgb="FF5B9BD5"/>
      </right>
      <top style="thin">
        <color theme="4" tint="0.79998168889431442"/>
      </top>
      <bottom style="thick">
        <color rgb="FF5B9BD5"/>
      </bottom>
      <diagonal/>
    </border>
    <border>
      <left style="thin">
        <color rgb="FF5B9BD5"/>
      </left>
      <right style="thick">
        <color rgb="FF9CC2E5"/>
      </right>
      <top style="thin">
        <color theme="4" tint="0.79998168889431442"/>
      </top>
      <bottom style="thick">
        <color rgb="FF5B9BD5"/>
      </bottom>
      <diagonal/>
    </border>
    <border>
      <left style="thick">
        <color rgb="FF5B9BD5"/>
      </left>
      <right style="thin">
        <color theme="4"/>
      </right>
      <top style="thin">
        <color theme="4" tint="0.79998168889431442"/>
      </top>
      <bottom style="thin">
        <color theme="4" tint="0.79998168889431442"/>
      </bottom>
      <diagonal/>
    </border>
    <border>
      <left style="thin">
        <color theme="4"/>
      </left>
      <right style="thin">
        <color theme="4"/>
      </right>
      <top style="thin">
        <color theme="4" tint="0.79998168889431442"/>
      </top>
      <bottom style="thin">
        <color theme="4" tint="0.79998168889431442"/>
      </bottom>
      <diagonal/>
    </border>
    <border>
      <left style="thin">
        <color theme="4"/>
      </left>
      <right style="thick">
        <color rgb="FF5B9BD5"/>
      </right>
      <top style="thin">
        <color theme="4" tint="0.79998168889431442"/>
      </top>
      <bottom style="thin">
        <color theme="4" tint="0.79998168889431442"/>
      </bottom>
      <diagonal/>
    </border>
    <border>
      <left style="thick">
        <color rgb="FF5B9BD5"/>
      </left>
      <right style="thin">
        <color theme="4"/>
      </right>
      <top style="thin">
        <color theme="4" tint="0.79998168889431442"/>
      </top>
      <bottom style="thick">
        <color rgb="FF5B9BD5"/>
      </bottom>
      <diagonal/>
    </border>
    <border>
      <left style="thin">
        <color theme="4"/>
      </left>
      <right style="thin">
        <color theme="4"/>
      </right>
      <top style="thin">
        <color theme="4" tint="0.79998168889431442"/>
      </top>
      <bottom style="thick">
        <color rgb="FF5B9BD5"/>
      </bottom>
      <diagonal/>
    </border>
    <border>
      <left style="thin">
        <color theme="4"/>
      </left>
      <right style="thick">
        <color rgb="FF5B9BD5"/>
      </right>
      <top style="thin">
        <color theme="4" tint="0.79998168889431442"/>
      </top>
      <bottom style="thick">
        <color rgb="FF5B9BD5"/>
      </bottom>
      <diagonal/>
    </border>
    <border>
      <left style="thick">
        <color rgb="FF5B9BD5"/>
      </left>
      <right/>
      <top style="thick">
        <color rgb="FF5B9BD5"/>
      </top>
      <bottom/>
      <diagonal/>
    </border>
    <border>
      <left/>
      <right/>
      <top style="thick">
        <color rgb="FF5B9BD5"/>
      </top>
      <bottom/>
      <diagonal/>
    </border>
    <border>
      <left/>
      <right style="thick">
        <color rgb="FF5B9BD5"/>
      </right>
      <top style="thick">
        <color rgb="FF5B9BD5"/>
      </top>
      <bottom/>
      <diagonal/>
    </border>
    <border>
      <left/>
      <right style="thick">
        <color rgb="FF5B9BD5"/>
      </right>
      <top/>
      <bottom style="thin">
        <color theme="4" tint="0.79998168889431442"/>
      </bottom>
      <diagonal/>
    </border>
    <border>
      <left style="thick">
        <color rgb="FFED7D31"/>
      </left>
      <right/>
      <top style="thick">
        <color rgb="FFED7D31"/>
      </top>
      <bottom style="thin">
        <color theme="5" tint="0.79998168889431442"/>
      </bottom>
      <diagonal/>
    </border>
    <border>
      <left/>
      <right/>
      <top style="thick">
        <color rgb="FFED7D31"/>
      </top>
      <bottom style="thin">
        <color theme="5" tint="0.79998168889431442"/>
      </bottom>
      <diagonal/>
    </border>
    <border>
      <left/>
      <right style="thick">
        <color rgb="FFED7D31"/>
      </right>
      <top style="thick">
        <color rgb="FFED7D31"/>
      </top>
      <bottom style="thin">
        <color theme="5" tint="0.79998168889431442"/>
      </bottom>
      <diagonal/>
    </border>
    <border>
      <left style="thick">
        <color rgb="FF5B9BD5"/>
      </left>
      <right style="thick">
        <color rgb="FF5B9BD5"/>
      </right>
      <top style="thin">
        <color theme="4" tint="0.79998168889431442"/>
      </top>
      <bottom/>
      <diagonal/>
    </border>
    <border>
      <left style="thick">
        <color rgb="FF5B9BD5"/>
      </left>
      <right style="thin">
        <color rgb="FF5B9BD5"/>
      </right>
      <top style="thin">
        <color theme="4" tint="0.79998168889431442"/>
      </top>
      <bottom/>
      <diagonal/>
    </border>
    <border>
      <left style="thin">
        <color rgb="FF5B9BD5"/>
      </left>
      <right style="thin">
        <color rgb="FF5B9BD5"/>
      </right>
      <top style="thin">
        <color theme="4" tint="0.79998168889431442"/>
      </top>
      <bottom/>
      <diagonal/>
    </border>
    <border>
      <left style="thin">
        <color rgb="FF5B9BD5"/>
      </left>
      <right style="thick">
        <color rgb="FF9CC2E5"/>
      </right>
      <top style="thin">
        <color theme="4" tint="0.79998168889431442"/>
      </top>
      <bottom/>
      <diagonal/>
    </border>
    <border>
      <left style="thick">
        <color rgb="FF9CC2E5"/>
      </left>
      <right style="thick">
        <color rgb="FF5B9BD5"/>
      </right>
      <top style="thin">
        <color theme="4" tint="0.79998168889431442"/>
      </top>
      <bottom/>
      <diagonal/>
    </border>
    <border>
      <left style="thick">
        <color rgb="FF5B9BD5"/>
      </left>
      <right style="thin">
        <color theme="4"/>
      </right>
      <top style="thin">
        <color theme="4" tint="0.79998168889431442"/>
      </top>
      <bottom/>
      <diagonal/>
    </border>
    <border>
      <left style="thin">
        <color theme="4"/>
      </left>
      <right style="thin">
        <color theme="4"/>
      </right>
      <top style="thin">
        <color theme="4" tint="0.79998168889431442"/>
      </top>
      <bottom/>
      <diagonal/>
    </border>
    <border>
      <left style="thin">
        <color theme="4"/>
      </left>
      <right style="thick">
        <color rgb="FF5B9BD5"/>
      </right>
      <top style="thin">
        <color theme="4" tint="0.79998168889431442"/>
      </top>
      <bottom/>
      <diagonal/>
    </border>
    <border>
      <left style="thin">
        <color rgb="FF5B9BD5"/>
      </left>
      <right style="thick">
        <color rgb="FF5B9BD5"/>
      </right>
      <top style="thin">
        <color theme="4" tint="0.79998168889431442"/>
      </top>
      <bottom style="thin">
        <color theme="4" tint="0.79998168889431442"/>
      </bottom>
      <diagonal/>
    </border>
    <border>
      <left style="thick">
        <color theme="7"/>
      </left>
      <right/>
      <top style="thick">
        <color theme="7"/>
      </top>
      <bottom style="medium">
        <color rgb="FFFFC000"/>
      </bottom>
      <diagonal/>
    </border>
    <border>
      <left/>
      <right/>
      <top style="thick">
        <color theme="7"/>
      </top>
      <bottom style="medium">
        <color rgb="FFFFC000"/>
      </bottom>
      <diagonal/>
    </border>
    <border>
      <left/>
      <right style="thick">
        <color theme="7"/>
      </right>
      <top style="thick">
        <color theme="7"/>
      </top>
      <bottom style="medium">
        <color rgb="FFFFC000"/>
      </bottom>
      <diagonal/>
    </border>
    <border>
      <left style="thick">
        <color theme="7"/>
      </left>
      <right style="thick">
        <color rgb="FFFFC000"/>
      </right>
      <top style="medium">
        <color rgb="FFFFC000"/>
      </top>
      <bottom style="thin">
        <color theme="7" tint="0.39994506668294322"/>
      </bottom>
      <diagonal/>
    </border>
    <border>
      <left style="thick">
        <color theme="7"/>
      </left>
      <right style="thick">
        <color rgb="FFFFC000"/>
      </right>
      <top style="thin">
        <color theme="7" tint="0.39994506668294322"/>
      </top>
      <bottom style="thin">
        <color theme="7" tint="0.39994506668294322"/>
      </bottom>
      <diagonal/>
    </border>
    <border>
      <left style="thick">
        <color theme="7"/>
      </left>
      <right style="thick">
        <color rgb="FFFFC000"/>
      </right>
      <top style="thin">
        <color theme="7" tint="0.39994506668294322"/>
      </top>
      <bottom style="thick">
        <color theme="7"/>
      </bottom>
      <diagonal/>
    </border>
    <border>
      <left style="thick">
        <color rgb="FFFFC000"/>
      </left>
      <right style="thin">
        <color rgb="FFFFC000"/>
      </right>
      <top style="medium">
        <color rgb="FFFFC000"/>
      </top>
      <bottom style="thin">
        <color theme="7" tint="0.39994506668294322"/>
      </bottom>
      <diagonal/>
    </border>
    <border>
      <left style="thin">
        <color rgb="FFFFC000"/>
      </left>
      <right style="thick">
        <color rgb="FFFFC000"/>
      </right>
      <top style="medium">
        <color rgb="FFFFC000"/>
      </top>
      <bottom style="thin">
        <color theme="7" tint="0.39994506668294322"/>
      </bottom>
      <diagonal/>
    </border>
    <border>
      <left style="thick">
        <color rgb="FFFFC000"/>
      </left>
      <right style="thin">
        <color rgb="FFFFC000"/>
      </right>
      <top style="thin">
        <color theme="7" tint="0.39994506668294322"/>
      </top>
      <bottom style="thin">
        <color theme="7" tint="0.39994506668294322"/>
      </bottom>
      <diagonal/>
    </border>
    <border>
      <left style="thin">
        <color rgb="FFFFC000"/>
      </left>
      <right style="thick">
        <color rgb="FFFFC000"/>
      </right>
      <top style="thin">
        <color theme="7" tint="0.39994506668294322"/>
      </top>
      <bottom style="thin">
        <color theme="7" tint="0.39994506668294322"/>
      </bottom>
      <diagonal/>
    </border>
    <border>
      <left style="thick">
        <color rgb="FFFFC000"/>
      </left>
      <right style="thin">
        <color rgb="FFFFC000"/>
      </right>
      <top style="thin">
        <color theme="7" tint="0.39994506668294322"/>
      </top>
      <bottom style="thick">
        <color theme="7"/>
      </bottom>
      <diagonal/>
    </border>
    <border>
      <left style="thin">
        <color rgb="FFFFC000"/>
      </left>
      <right style="thick">
        <color rgb="FFFFC000"/>
      </right>
      <top style="thin">
        <color theme="7" tint="0.39994506668294322"/>
      </top>
      <bottom style="thick">
        <color theme="7"/>
      </bottom>
      <diagonal/>
    </border>
    <border>
      <left style="thin">
        <color rgb="FFFFC000"/>
      </left>
      <right style="thick">
        <color theme="7"/>
      </right>
      <top style="medium">
        <color rgb="FFFFC000"/>
      </top>
      <bottom style="thin">
        <color theme="7" tint="0.39994506668294322"/>
      </bottom>
      <diagonal/>
    </border>
    <border>
      <left style="thin">
        <color rgb="FFFFC000"/>
      </left>
      <right style="thick">
        <color theme="7"/>
      </right>
      <top style="thin">
        <color theme="7" tint="0.39994506668294322"/>
      </top>
      <bottom style="thin">
        <color theme="7" tint="0.39994506668294322"/>
      </bottom>
      <diagonal/>
    </border>
    <border>
      <left style="thin">
        <color rgb="FFFFC000"/>
      </left>
      <right style="thick">
        <color theme="7"/>
      </right>
      <top style="thin">
        <color theme="7" tint="0.39994506668294322"/>
      </top>
      <bottom style="thick">
        <color theme="7"/>
      </bottom>
      <diagonal/>
    </border>
    <border>
      <left style="thick">
        <color rgb="FF5B9BD5"/>
      </left>
      <right/>
      <top style="thick">
        <color rgb="FF5B9BD5"/>
      </top>
      <bottom style="thin">
        <color rgb="FF5B9BD5"/>
      </bottom>
      <diagonal/>
    </border>
    <border>
      <left/>
      <right/>
      <top style="thick">
        <color rgb="FF5B9BD5"/>
      </top>
      <bottom style="thin">
        <color rgb="FF5B9BD5"/>
      </bottom>
      <diagonal/>
    </border>
    <border>
      <left/>
      <right style="thick">
        <color rgb="FF5B9BD5"/>
      </right>
      <top style="thick">
        <color rgb="FF5B9BD5"/>
      </top>
      <bottom style="thin">
        <color rgb="FF5B9BD5"/>
      </bottom>
      <diagonal/>
    </border>
    <border>
      <left style="thick">
        <color rgb="FF5B9BD5"/>
      </left>
      <right/>
      <top style="thin">
        <color rgb="FF5B9BD5"/>
      </top>
      <bottom style="thin">
        <color rgb="FF5B9BD5"/>
      </bottom>
      <diagonal/>
    </border>
    <border>
      <left/>
      <right/>
      <top style="thin">
        <color rgb="FF5B9BD5"/>
      </top>
      <bottom style="thin">
        <color rgb="FF5B9BD5"/>
      </bottom>
      <diagonal/>
    </border>
    <border>
      <left/>
      <right style="thick">
        <color rgb="FF5B9BD5"/>
      </right>
      <top style="thin">
        <color rgb="FF5B9BD5"/>
      </top>
      <bottom style="thin">
        <color rgb="FF5B9BD5"/>
      </bottom>
      <diagonal/>
    </border>
    <border>
      <left style="thick">
        <color rgb="FF5B9BD5"/>
      </left>
      <right style="thick">
        <color rgb="FF5B9BD5"/>
      </right>
      <top style="thin">
        <color rgb="FF5B9BD5"/>
      </top>
      <bottom style="thin">
        <color rgb="FF5B9BD5"/>
      </bottom>
      <diagonal/>
    </border>
    <border>
      <left/>
      <right style="medium">
        <color rgb="FF9CC2E5"/>
      </right>
      <top style="thin">
        <color rgb="FF5B9BD5"/>
      </top>
      <bottom style="thin">
        <color rgb="FF5B9BD5"/>
      </bottom>
      <diagonal/>
    </border>
    <border>
      <left style="thick">
        <color rgb="FF5B9BD5"/>
      </left>
      <right style="medium">
        <color rgb="FF9CC2E5"/>
      </right>
      <top style="thin">
        <color rgb="FF5B9BD5"/>
      </top>
      <bottom style="thin">
        <color rgb="FF5B9BD5"/>
      </bottom>
      <diagonal/>
    </border>
    <border>
      <left style="medium">
        <color rgb="FF9CC2E5"/>
      </left>
      <right style="medium">
        <color rgb="FF9CC2E5"/>
      </right>
      <top style="thin">
        <color rgb="FF5B9BD5"/>
      </top>
      <bottom style="thin">
        <color rgb="FF5B9BD5"/>
      </bottom>
      <diagonal/>
    </border>
    <border>
      <left style="medium">
        <color rgb="FF9CC2E5"/>
      </left>
      <right style="thick">
        <color rgb="FF5B9BD5"/>
      </right>
      <top style="thin">
        <color rgb="FF5B9BD5"/>
      </top>
      <bottom style="thin">
        <color rgb="FF5B9BD5"/>
      </bottom>
      <diagonal/>
    </border>
    <border>
      <left style="thick">
        <color rgb="FF5B9BD5"/>
      </left>
      <right style="thick">
        <color rgb="FF5B9BD5"/>
      </right>
      <top style="thin">
        <color rgb="FF5B9BD5"/>
      </top>
      <bottom style="thick">
        <color rgb="FF5B9BD5"/>
      </bottom>
      <diagonal/>
    </border>
    <border>
      <left/>
      <right style="medium">
        <color rgb="FF9CC2E5"/>
      </right>
      <top style="thin">
        <color rgb="FF5B9BD5"/>
      </top>
      <bottom style="thick">
        <color rgb="FF5B9BD5"/>
      </bottom>
      <diagonal/>
    </border>
    <border>
      <left/>
      <right style="thick">
        <color rgb="FF5B9BD5"/>
      </right>
      <top style="thin">
        <color rgb="FF5B9BD5"/>
      </top>
      <bottom style="thick">
        <color rgb="FF5B9BD5"/>
      </bottom>
      <diagonal/>
    </border>
    <border>
      <left style="thick">
        <color rgb="FFED7D31"/>
      </left>
      <right/>
      <top style="thick">
        <color rgb="FFED7D31"/>
      </top>
      <bottom style="thin">
        <color theme="5" tint="0.39994506668294322"/>
      </bottom>
      <diagonal/>
    </border>
    <border>
      <left/>
      <right/>
      <top style="thick">
        <color rgb="FFED7D31"/>
      </top>
      <bottom style="thin">
        <color theme="5" tint="0.39994506668294322"/>
      </bottom>
      <diagonal/>
    </border>
    <border>
      <left/>
      <right style="thick">
        <color rgb="FFED7D31"/>
      </right>
      <top style="thick">
        <color rgb="FFED7D31"/>
      </top>
      <bottom style="thin">
        <color theme="5" tint="0.39994506668294322"/>
      </bottom>
      <diagonal/>
    </border>
    <border>
      <left style="thick">
        <color rgb="FFED7D31"/>
      </left>
      <right style="thick">
        <color rgb="FFED7D31"/>
      </right>
      <top style="thin">
        <color theme="5" tint="0.39994506668294322"/>
      </top>
      <bottom style="thin">
        <color theme="5" tint="0.39994506668294322"/>
      </bottom>
      <diagonal/>
    </border>
    <border>
      <left/>
      <right style="medium">
        <color rgb="FFF4B083"/>
      </right>
      <top style="thin">
        <color theme="5" tint="0.39994506668294322"/>
      </top>
      <bottom style="thin">
        <color theme="5" tint="0.39994506668294322"/>
      </bottom>
      <diagonal/>
    </border>
    <border>
      <left style="thick">
        <color rgb="FFED7D31"/>
      </left>
      <right style="thick">
        <color rgb="FFED7D31"/>
      </right>
      <top style="thin">
        <color theme="5" tint="0.39994506668294322"/>
      </top>
      <bottom style="thick">
        <color rgb="FFED7D3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282">
    <xf numFmtId="0" fontId="0" fillId="0" borderId="0" xfId="0"/>
    <xf numFmtId="0" fontId="0" fillId="2" borderId="1" xfId="0" applyFill="1" applyBorder="1"/>
    <xf numFmtId="0" fontId="1" fillId="0" borderId="4" xfId="0" applyFont="1" applyFill="1" applyBorder="1" applyAlignment="1">
      <alignment horizontal="center" vertical="center"/>
    </xf>
    <xf numFmtId="0" fontId="2" fillId="0" borderId="5" xfId="0" applyFont="1" applyFill="1" applyBorder="1" applyAlignment="1">
      <alignment horizontal="center" vertical="center" textRotation="90" wrapText="1"/>
    </xf>
    <xf numFmtId="0" fontId="2" fillId="0" borderId="6" xfId="0" applyFont="1" applyFill="1" applyBorder="1" applyAlignment="1">
      <alignment horizontal="center" vertical="center" textRotation="90" wrapText="1"/>
    </xf>
    <xf numFmtId="0" fontId="2" fillId="0" borderId="7" xfId="0" applyFont="1" applyFill="1" applyBorder="1" applyAlignment="1">
      <alignment horizontal="center" vertical="center" textRotation="90" wrapText="1"/>
    </xf>
    <xf numFmtId="0" fontId="2" fillId="0" borderId="8" xfId="0" applyFont="1" applyFill="1" applyBorder="1" applyAlignment="1">
      <alignment horizontal="center" vertical="center" textRotation="90" wrapText="1"/>
    </xf>
    <xf numFmtId="0" fontId="2" fillId="0" borderId="8" xfId="0" applyFont="1" applyFill="1" applyBorder="1" applyAlignment="1">
      <alignment horizontal="center" vertical="center" textRotation="90"/>
    </xf>
    <xf numFmtId="0" fontId="2" fillId="0" borderId="5" xfId="0" applyFont="1" applyFill="1" applyBorder="1" applyAlignment="1">
      <alignment horizontal="center" vertical="center" textRotation="90"/>
    </xf>
    <xf numFmtId="0" fontId="2" fillId="0" borderId="6" xfId="0" applyFont="1" applyFill="1" applyBorder="1" applyAlignment="1">
      <alignment horizontal="center" vertical="center" textRotation="90"/>
    </xf>
    <xf numFmtId="0" fontId="2" fillId="0" borderId="9" xfId="0" applyFont="1" applyFill="1" applyBorder="1" applyAlignment="1">
      <alignment horizontal="center" vertical="center" textRotation="90" wrapText="1"/>
    </xf>
    <xf numFmtId="0" fontId="2" fillId="0" borderId="4" xfId="0" applyFont="1" applyFill="1" applyBorder="1" applyAlignment="1">
      <alignment vertical="center"/>
    </xf>
    <xf numFmtId="0" fontId="3" fillId="0" borderId="5" xfId="0" applyFont="1" applyFill="1" applyBorder="1" applyAlignment="1">
      <alignment horizontal="right" vertical="center"/>
    </xf>
    <xf numFmtId="0" fontId="3" fillId="0" borderId="6" xfId="0" applyFont="1" applyFill="1" applyBorder="1" applyAlignment="1">
      <alignment horizontal="right" vertical="center" wrapText="1"/>
    </xf>
    <xf numFmtId="0" fontId="3" fillId="0" borderId="10" xfId="0" applyFont="1" applyFill="1" applyBorder="1" applyAlignment="1">
      <alignment horizontal="right" vertical="center"/>
    </xf>
    <xf numFmtId="0" fontId="3" fillId="0" borderId="11" xfId="0" applyFont="1" applyFill="1" applyBorder="1" applyAlignment="1">
      <alignment horizontal="right" vertical="center"/>
    </xf>
    <xf numFmtId="0" fontId="3" fillId="0" borderId="12" xfId="0" applyFont="1" applyFill="1" applyBorder="1" applyAlignment="1">
      <alignment horizontal="right" vertical="center" wrapText="1"/>
    </xf>
    <xf numFmtId="0" fontId="3" fillId="0" borderId="6" xfId="0" applyFont="1" applyFill="1" applyBorder="1" applyAlignment="1">
      <alignment horizontal="right" vertical="center"/>
    </xf>
    <xf numFmtId="0" fontId="3" fillId="0" borderId="13" xfId="0" applyFont="1" applyFill="1" applyBorder="1" applyAlignment="1">
      <alignment horizontal="right" vertical="center"/>
    </xf>
    <xf numFmtId="3" fontId="3" fillId="0" borderId="12" xfId="0" applyNumberFormat="1" applyFont="1" applyFill="1" applyBorder="1" applyAlignment="1">
      <alignment horizontal="right" vertical="center"/>
    </xf>
    <xf numFmtId="0" fontId="3" fillId="0" borderId="9" xfId="0" applyFont="1" applyFill="1" applyBorder="1" applyAlignment="1">
      <alignment horizontal="right" vertical="center" wrapText="1"/>
    </xf>
    <xf numFmtId="0" fontId="3" fillId="0" borderId="12" xfId="0" applyFont="1" applyFill="1" applyBorder="1" applyAlignment="1">
      <alignment horizontal="right" vertical="center"/>
    </xf>
    <xf numFmtId="3" fontId="3" fillId="0" borderId="11" xfId="0" applyNumberFormat="1" applyFont="1" applyFill="1" applyBorder="1" applyAlignment="1">
      <alignment horizontal="right" vertical="center"/>
    </xf>
    <xf numFmtId="0" fontId="3" fillId="0" borderId="10" xfId="0" applyFont="1" applyFill="1" applyBorder="1" applyAlignment="1">
      <alignment horizontal="right" vertical="center" wrapText="1"/>
    </xf>
    <xf numFmtId="0" fontId="5" fillId="0" borderId="4" xfId="0" applyFont="1" applyFill="1" applyBorder="1" applyAlignment="1">
      <alignment vertical="center"/>
    </xf>
    <xf numFmtId="0" fontId="6" fillId="0" borderId="5" xfId="0" applyFont="1" applyFill="1" applyBorder="1" applyAlignment="1">
      <alignment horizontal="right" vertical="center"/>
    </xf>
    <xf numFmtId="0" fontId="6" fillId="0" borderId="6" xfId="0" applyFont="1" applyFill="1" applyBorder="1" applyAlignment="1">
      <alignment horizontal="right" vertical="center"/>
    </xf>
    <xf numFmtId="0" fontId="6" fillId="0" borderId="6" xfId="0" applyFont="1" applyFill="1" applyBorder="1" applyAlignment="1">
      <alignment horizontal="right" vertical="center" wrapText="1"/>
    </xf>
    <xf numFmtId="0" fontId="6" fillId="0" borderId="10" xfId="0" applyFont="1" applyFill="1" applyBorder="1" applyAlignment="1">
      <alignment horizontal="right" vertical="center" wrapText="1"/>
    </xf>
    <xf numFmtId="0" fontId="6" fillId="0" borderId="11" xfId="0" applyFont="1" applyFill="1" applyBorder="1" applyAlignment="1">
      <alignment horizontal="right" vertical="center"/>
    </xf>
    <xf numFmtId="0" fontId="6" fillId="0" borderId="12" xfId="0" applyFont="1" applyFill="1" applyBorder="1" applyAlignment="1">
      <alignment horizontal="right" vertical="center" wrapText="1"/>
    </xf>
    <xf numFmtId="0" fontId="6" fillId="0" borderId="10" xfId="0" applyFont="1" applyFill="1" applyBorder="1" applyAlignment="1">
      <alignment horizontal="right" vertical="center"/>
    </xf>
    <xf numFmtId="0" fontId="6" fillId="0" borderId="13" xfId="0" applyFont="1" applyFill="1" applyBorder="1" applyAlignment="1">
      <alignment horizontal="right" vertical="center"/>
    </xf>
    <xf numFmtId="0" fontId="6" fillId="0" borderId="12" xfId="0" applyFont="1" applyFill="1" applyBorder="1" applyAlignment="1">
      <alignment horizontal="right" vertical="center"/>
    </xf>
    <xf numFmtId="0" fontId="6" fillId="0" borderId="9" xfId="0" applyFont="1" applyFill="1" applyBorder="1" applyAlignment="1">
      <alignment horizontal="right" vertical="center" wrapText="1"/>
    </xf>
    <xf numFmtId="0" fontId="9" fillId="0" borderId="4" xfId="0" applyFont="1" applyFill="1" applyBorder="1" applyAlignment="1">
      <alignment vertical="center"/>
    </xf>
    <xf numFmtId="0" fontId="2" fillId="2" borderId="4" xfId="0" applyFont="1" applyFill="1" applyBorder="1" applyAlignment="1">
      <alignment vertical="center"/>
    </xf>
    <xf numFmtId="0" fontId="3" fillId="2" borderId="5" xfId="0" applyFont="1" applyFill="1" applyBorder="1" applyAlignment="1">
      <alignment horizontal="right" vertical="center"/>
    </xf>
    <xf numFmtId="0" fontId="3" fillId="2" borderId="6" xfId="0" applyFont="1" applyFill="1" applyBorder="1" applyAlignment="1">
      <alignment horizontal="right" vertical="center" wrapText="1"/>
    </xf>
    <xf numFmtId="0" fontId="3" fillId="2" borderId="10" xfId="0" applyFont="1" applyFill="1" applyBorder="1" applyAlignment="1">
      <alignment horizontal="right" vertical="center"/>
    </xf>
    <xf numFmtId="0" fontId="3" fillId="2" borderId="11" xfId="0" applyFont="1" applyFill="1" applyBorder="1" applyAlignment="1">
      <alignment horizontal="right" vertical="center"/>
    </xf>
    <xf numFmtId="0" fontId="3" fillId="2" borderId="12" xfId="0" applyFont="1" applyFill="1" applyBorder="1" applyAlignment="1">
      <alignment horizontal="right" vertical="center" wrapText="1"/>
    </xf>
    <xf numFmtId="0" fontId="3" fillId="2" borderId="6" xfId="0" applyFont="1" applyFill="1" applyBorder="1" applyAlignment="1">
      <alignment horizontal="right" vertical="center"/>
    </xf>
    <xf numFmtId="0" fontId="3" fillId="2" borderId="13" xfId="0" applyFont="1" applyFill="1" applyBorder="1" applyAlignment="1">
      <alignment horizontal="right" vertical="center"/>
    </xf>
    <xf numFmtId="3" fontId="3" fillId="2" borderId="12" xfId="0" applyNumberFormat="1" applyFont="1" applyFill="1" applyBorder="1" applyAlignment="1">
      <alignment horizontal="right" vertical="center"/>
    </xf>
    <xf numFmtId="0" fontId="3" fillId="2" borderId="9" xfId="0" applyFont="1" applyFill="1" applyBorder="1" applyAlignment="1">
      <alignment horizontal="right" vertical="center" wrapText="1"/>
    </xf>
    <xf numFmtId="0" fontId="3" fillId="2" borderId="12" xfId="0" applyFont="1" applyFill="1" applyBorder="1" applyAlignment="1">
      <alignment horizontal="right" vertical="center"/>
    </xf>
    <xf numFmtId="3" fontId="3" fillId="2" borderId="11" xfId="0" applyNumberFormat="1" applyFont="1" applyFill="1" applyBorder="1" applyAlignment="1">
      <alignment horizontal="right" vertical="center"/>
    </xf>
    <xf numFmtId="0" fontId="5" fillId="2" borderId="4" xfId="0" applyFont="1" applyFill="1" applyBorder="1" applyAlignment="1">
      <alignment vertical="center"/>
    </xf>
    <xf numFmtId="0" fontId="3" fillId="2" borderId="10" xfId="0" applyFont="1" applyFill="1" applyBorder="1" applyAlignment="1">
      <alignment horizontal="right" vertical="center" wrapText="1"/>
    </xf>
    <xf numFmtId="0" fontId="9" fillId="2" borderId="4" xfId="0" applyFont="1" applyFill="1" applyBorder="1" applyAlignment="1">
      <alignment vertical="center"/>
    </xf>
    <xf numFmtId="0" fontId="5" fillId="2" borderId="14" xfId="0" applyFont="1" applyFill="1" applyBorder="1" applyAlignment="1">
      <alignment vertical="center"/>
    </xf>
    <xf numFmtId="0" fontId="3" fillId="2" borderId="15" xfId="0" applyFont="1" applyFill="1" applyBorder="1" applyAlignment="1">
      <alignment horizontal="right" vertical="center"/>
    </xf>
    <xf numFmtId="0" fontId="3" fillId="2" borderId="16" xfId="0" applyFont="1" applyFill="1" applyBorder="1" applyAlignment="1">
      <alignment horizontal="right" vertical="center"/>
    </xf>
    <xf numFmtId="0" fontId="3" fillId="2" borderId="16" xfId="0" applyFont="1" applyFill="1" applyBorder="1" applyAlignment="1">
      <alignment horizontal="right" vertical="center" wrapText="1"/>
    </xf>
    <xf numFmtId="0" fontId="3" fillId="2" borderId="17" xfId="0" applyFont="1" applyFill="1" applyBorder="1" applyAlignment="1">
      <alignment horizontal="right" vertical="center" wrapText="1"/>
    </xf>
    <xf numFmtId="0" fontId="3" fillId="2" borderId="18" xfId="0" applyFont="1" applyFill="1" applyBorder="1" applyAlignment="1">
      <alignment horizontal="right" vertical="center"/>
    </xf>
    <xf numFmtId="0" fontId="3" fillId="2" borderId="19" xfId="0" applyFont="1" applyFill="1" applyBorder="1" applyAlignment="1">
      <alignment horizontal="right" vertical="center" wrapText="1"/>
    </xf>
    <xf numFmtId="0" fontId="3" fillId="2" borderId="17" xfId="0" applyFont="1" applyFill="1" applyBorder="1" applyAlignment="1">
      <alignment horizontal="right" vertical="center"/>
    </xf>
    <xf numFmtId="0" fontId="3" fillId="2" borderId="20" xfId="0" applyFont="1" applyFill="1" applyBorder="1" applyAlignment="1">
      <alignment horizontal="right" vertical="center"/>
    </xf>
    <xf numFmtId="3" fontId="3" fillId="2" borderId="19" xfId="0" applyNumberFormat="1" applyFont="1" applyFill="1" applyBorder="1" applyAlignment="1">
      <alignment horizontal="right" vertical="center"/>
    </xf>
    <xf numFmtId="0" fontId="3" fillId="2" borderId="21" xfId="0" applyFont="1" applyFill="1" applyBorder="1" applyAlignment="1">
      <alignment horizontal="right" vertical="center" wrapText="1"/>
    </xf>
    <xf numFmtId="0" fontId="0" fillId="0" borderId="0" xfId="0" applyFill="1"/>
    <xf numFmtId="0" fontId="5" fillId="0" borderId="0" xfId="0" applyFont="1" applyAlignment="1">
      <alignment vertical="center"/>
    </xf>
    <xf numFmtId="0" fontId="10" fillId="0" borderId="0" xfId="0" applyFont="1" applyAlignment="1">
      <alignment vertical="center"/>
    </xf>
    <xf numFmtId="0" fontId="5" fillId="0" borderId="24" xfId="0" applyFont="1" applyFill="1" applyBorder="1" applyAlignment="1">
      <alignment vertical="center"/>
    </xf>
    <xf numFmtId="3" fontId="3" fillId="0" borderId="26" xfId="0" applyNumberFormat="1" applyFont="1" applyFill="1" applyBorder="1" applyAlignment="1">
      <alignment horizontal="right" vertical="center"/>
    </xf>
    <xf numFmtId="0" fontId="3" fillId="0" borderId="26" xfId="0" applyFont="1" applyFill="1" applyBorder="1" applyAlignment="1">
      <alignment horizontal="right" vertical="center"/>
    </xf>
    <xf numFmtId="3" fontId="3" fillId="0" borderId="25" xfId="0" applyNumberFormat="1" applyFont="1" applyFill="1" applyBorder="1" applyAlignment="1">
      <alignment horizontal="right" vertical="center"/>
    </xf>
    <xf numFmtId="0" fontId="3" fillId="0" borderId="25" xfId="0" applyFont="1" applyFill="1" applyBorder="1" applyAlignment="1">
      <alignment horizontal="right" vertical="center"/>
    </xf>
    <xf numFmtId="0" fontId="3" fillId="0" borderId="29" xfId="0" applyFont="1" applyFill="1" applyBorder="1" applyAlignment="1">
      <alignment horizontal="right" vertical="center" wrapText="1"/>
    </xf>
    <xf numFmtId="0" fontId="3" fillId="0" borderId="30" xfId="0" applyFont="1" applyFill="1" applyBorder="1" applyAlignment="1">
      <alignment horizontal="right" vertical="center"/>
    </xf>
    <xf numFmtId="0" fontId="3" fillId="0" borderId="30" xfId="0" applyFont="1" applyFill="1" applyBorder="1" applyAlignment="1">
      <alignment horizontal="right" vertical="center" wrapText="1"/>
    </xf>
    <xf numFmtId="0" fontId="3" fillId="0" borderId="31" xfId="0" applyFont="1" applyFill="1" applyBorder="1" applyAlignment="1">
      <alignment horizontal="right" vertical="center"/>
    </xf>
    <xf numFmtId="3" fontId="3" fillId="0" borderId="35" xfId="0" applyNumberFormat="1" applyFont="1" applyFill="1" applyBorder="1" applyAlignment="1">
      <alignment horizontal="right" vertical="center"/>
    </xf>
    <xf numFmtId="0" fontId="3" fillId="0" borderId="36" xfId="0" applyFont="1" applyFill="1" applyBorder="1" applyAlignment="1">
      <alignment horizontal="right" vertical="center" wrapText="1"/>
    </xf>
    <xf numFmtId="0" fontId="3" fillId="0" borderId="37" xfId="0" applyFont="1" applyFill="1" applyBorder="1" applyAlignment="1">
      <alignment horizontal="right" vertical="center" wrapText="1"/>
    </xf>
    <xf numFmtId="0" fontId="3" fillId="0" borderId="35" xfId="0" applyFont="1" applyFill="1" applyBorder="1" applyAlignment="1">
      <alignment horizontal="right" vertical="center"/>
    </xf>
    <xf numFmtId="0" fontId="0" fillId="5" borderId="23" xfId="0" applyFill="1" applyBorder="1"/>
    <xf numFmtId="0" fontId="5" fillId="5" borderId="24" xfId="0" applyFont="1" applyFill="1" applyBorder="1" applyAlignment="1">
      <alignment vertical="center"/>
    </xf>
    <xf numFmtId="0" fontId="3" fillId="5" borderId="29" xfId="0" applyFont="1" applyFill="1" applyBorder="1" applyAlignment="1">
      <alignment horizontal="right" vertical="center" wrapText="1"/>
    </xf>
    <xf numFmtId="0" fontId="3" fillId="5" borderId="30" xfId="0" applyFont="1" applyFill="1" applyBorder="1" applyAlignment="1">
      <alignment horizontal="right" vertical="center"/>
    </xf>
    <xf numFmtId="0" fontId="3" fillId="5" borderId="30" xfId="0" applyFont="1" applyFill="1" applyBorder="1" applyAlignment="1">
      <alignment horizontal="right" vertical="center" wrapText="1"/>
    </xf>
    <xf numFmtId="0" fontId="3" fillId="5" borderId="31" xfId="0" applyFont="1" applyFill="1" applyBorder="1" applyAlignment="1">
      <alignment horizontal="right" vertical="center"/>
    </xf>
    <xf numFmtId="3" fontId="3" fillId="5" borderId="26" xfId="0" applyNumberFormat="1" applyFont="1" applyFill="1" applyBorder="1" applyAlignment="1">
      <alignment horizontal="right" vertical="center"/>
    </xf>
    <xf numFmtId="0" fontId="3" fillId="5" borderId="26" xfId="0" applyFont="1" applyFill="1" applyBorder="1" applyAlignment="1">
      <alignment horizontal="right" vertical="center"/>
    </xf>
    <xf numFmtId="3" fontId="3" fillId="5" borderId="35" xfId="0" applyNumberFormat="1" applyFont="1" applyFill="1" applyBorder="1" applyAlignment="1">
      <alignment horizontal="right" vertical="center"/>
    </xf>
    <xf numFmtId="0" fontId="3" fillId="5" borderId="36" xfId="0" applyFont="1" applyFill="1" applyBorder="1" applyAlignment="1">
      <alignment horizontal="right" vertical="center" wrapText="1"/>
    </xf>
    <xf numFmtId="0" fontId="3" fillId="5" borderId="37" xfId="0" applyFont="1" applyFill="1" applyBorder="1" applyAlignment="1">
      <alignment horizontal="right" vertical="center" wrapText="1"/>
    </xf>
    <xf numFmtId="0" fontId="3" fillId="5" borderId="35" xfId="0" applyFont="1" applyFill="1" applyBorder="1" applyAlignment="1">
      <alignment horizontal="right" vertical="center"/>
    </xf>
    <xf numFmtId="0" fontId="9" fillId="0" borderId="48" xfId="0" applyFont="1" applyBorder="1" applyAlignment="1">
      <alignment horizontal="center" vertical="center" wrapText="1"/>
    </xf>
    <xf numFmtId="0" fontId="2" fillId="0" borderId="49"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51" xfId="0" applyFont="1" applyBorder="1" applyAlignment="1">
      <alignment horizontal="center" vertical="center" textRotation="90"/>
    </xf>
    <xf numFmtId="0" fontId="2" fillId="0" borderId="52" xfId="0" applyFont="1" applyBorder="1" applyAlignment="1">
      <alignment horizontal="center" vertical="center" textRotation="90"/>
    </xf>
    <xf numFmtId="0" fontId="2" fillId="0" borderId="53" xfId="0" applyFont="1" applyBorder="1" applyAlignment="1">
      <alignment horizontal="center" vertical="center" textRotation="90"/>
    </xf>
    <xf numFmtId="0" fontId="2" fillId="0" borderId="54" xfId="0" applyFont="1" applyBorder="1" applyAlignment="1">
      <alignment horizontal="center" vertical="center" textRotation="90" wrapText="1"/>
    </xf>
    <xf numFmtId="0" fontId="2" fillId="0" borderId="55" xfId="0" applyFont="1" applyBorder="1" applyAlignment="1">
      <alignment horizontal="center" vertical="center" textRotation="90" wrapText="1"/>
    </xf>
    <xf numFmtId="3" fontId="3" fillId="0" borderId="29" xfId="0" applyNumberFormat="1" applyFont="1" applyFill="1" applyBorder="1" applyAlignment="1">
      <alignment horizontal="right" vertical="center"/>
    </xf>
    <xf numFmtId="0" fontId="3" fillId="0" borderId="56" xfId="0" applyFont="1" applyFill="1" applyBorder="1" applyAlignment="1">
      <alignment horizontal="right" vertical="center" wrapText="1"/>
    </xf>
    <xf numFmtId="0" fontId="3" fillId="0" borderId="29" xfId="0" applyFont="1" applyFill="1" applyBorder="1" applyAlignment="1">
      <alignment horizontal="right" vertical="center"/>
    </xf>
    <xf numFmtId="0" fontId="9" fillId="5" borderId="24" xfId="0" applyFont="1" applyFill="1" applyBorder="1" applyAlignment="1">
      <alignment vertical="center"/>
    </xf>
    <xf numFmtId="3" fontId="3" fillId="5" borderId="29" xfId="0" applyNumberFormat="1" applyFont="1" applyFill="1" applyBorder="1" applyAlignment="1">
      <alignment horizontal="right" vertical="center"/>
    </xf>
    <xf numFmtId="0" fontId="3" fillId="5" borderId="56" xfId="0" applyFont="1" applyFill="1" applyBorder="1" applyAlignment="1">
      <alignment horizontal="right" vertical="center" wrapText="1"/>
    </xf>
    <xf numFmtId="0" fontId="3" fillId="5" borderId="29" xfId="0" applyFont="1" applyFill="1" applyBorder="1" applyAlignment="1">
      <alignment horizontal="right" vertical="center"/>
    </xf>
    <xf numFmtId="0" fontId="2" fillId="5" borderId="29" xfId="0" applyFont="1" applyFill="1" applyBorder="1" applyAlignment="1">
      <alignment horizontal="right" vertical="center" wrapText="1"/>
    </xf>
    <xf numFmtId="0" fontId="2" fillId="5" borderId="30" xfId="0" applyFont="1" applyFill="1" applyBorder="1" applyAlignment="1">
      <alignment horizontal="right" vertical="center"/>
    </xf>
    <xf numFmtId="0" fontId="2" fillId="5" borderId="30" xfId="0" applyFont="1" applyFill="1" applyBorder="1" applyAlignment="1">
      <alignment horizontal="right" vertical="center" wrapText="1"/>
    </xf>
    <xf numFmtId="0" fontId="2" fillId="5" borderId="31" xfId="0" applyFont="1" applyFill="1" applyBorder="1" applyAlignment="1">
      <alignment horizontal="right" vertical="center"/>
    </xf>
    <xf numFmtId="0" fontId="2" fillId="5" borderId="26" xfId="0" applyFont="1" applyFill="1" applyBorder="1" applyAlignment="1">
      <alignment horizontal="right" vertical="center"/>
    </xf>
    <xf numFmtId="0" fontId="2" fillId="5" borderId="35" xfId="0" applyFont="1" applyFill="1" applyBorder="1" applyAlignment="1">
      <alignment horizontal="right" vertical="center"/>
    </xf>
    <xf numFmtId="0" fontId="2" fillId="5" borderId="36" xfId="0" applyFont="1" applyFill="1" applyBorder="1" applyAlignment="1">
      <alignment horizontal="right" vertical="center" wrapText="1"/>
    </xf>
    <xf numFmtId="0" fontId="2" fillId="5" borderId="37" xfId="0" applyFont="1" applyFill="1" applyBorder="1" applyAlignment="1">
      <alignment horizontal="right" vertical="center" wrapText="1"/>
    </xf>
    <xf numFmtId="3" fontId="2" fillId="5" borderId="26" xfId="0" applyNumberFormat="1" applyFont="1" applyFill="1" applyBorder="1" applyAlignment="1">
      <alignment horizontal="right" vertical="center"/>
    </xf>
    <xf numFmtId="3" fontId="2" fillId="5" borderId="35" xfId="0" applyNumberFormat="1" applyFont="1" applyFill="1" applyBorder="1" applyAlignment="1">
      <alignment horizontal="right" vertical="center"/>
    </xf>
    <xf numFmtId="0" fontId="5" fillId="5" borderId="27" xfId="0" applyFont="1" applyFill="1" applyBorder="1" applyAlignment="1">
      <alignment vertical="center"/>
    </xf>
    <xf numFmtId="0" fontId="3" fillId="5" borderId="32" xfId="0" applyFont="1" applyFill="1" applyBorder="1" applyAlignment="1">
      <alignment horizontal="right" vertical="center" wrapText="1"/>
    </xf>
    <xf numFmtId="0" fontId="3" fillId="5" borderId="33" xfId="0" applyFont="1" applyFill="1" applyBorder="1" applyAlignment="1">
      <alignment horizontal="right" vertical="center"/>
    </xf>
    <xf numFmtId="0" fontId="3" fillId="5" borderId="33" xfId="0" applyFont="1" applyFill="1" applyBorder="1" applyAlignment="1">
      <alignment horizontal="right" vertical="center" wrapText="1"/>
    </xf>
    <xf numFmtId="0" fontId="3" fillId="5" borderId="34" xfId="0" applyFont="1" applyFill="1" applyBorder="1" applyAlignment="1">
      <alignment horizontal="right" vertical="center"/>
    </xf>
    <xf numFmtId="3" fontId="3" fillId="5" borderId="28" xfId="0" applyNumberFormat="1" applyFont="1" applyFill="1" applyBorder="1" applyAlignment="1">
      <alignment horizontal="right" vertical="center"/>
    </xf>
    <xf numFmtId="0" fontId="3" fillId="5" borderId="28" xfId="0" applyFont="1" applyFill="1" applyBorder="1" applyAlignment="1">
      <alignment horizontal="right" vertical="center"/>
    </xf>
    <xf numFmtId="3" fontId="3" fillId="5" borderId="38" xfId="0" applyNumberFormat="1" applyFont="1" applyFill="1" applyBorder="1" applyAlignment="1">
      <alignment horizontal="right" vertical="center"/>
    </xf>
    <xf numFmtId="0" fontId="3" fillId="5" borderId="39" xfId="0" applyFont="1" applyFill="1" applyBorder="1" applyAlignment="1">
      <alignment horizontal="right" vertical="center" wrapText="1"/>
    </xf>
    <xf numFmtId="0" fontId="3" fillId="5" borderId="40" xfId="0" applyFont="1" applyFill="1" applyBorder="1" applyAlignment="1">
      <alignment horizontal="right" vertical="center" wrapText="1"/>
    </xf>
    <xf numFmtId="0" fontId="10" fillId="0" borderId="0" xfId="0" applyFont="1" applyFill="1" applyAlignment="1">
      <alignment vertical="center"/>
    </xf>
    <xf numFmtId="0" fontId="9" fillId="8" borderId="60" xfId="0" applyFont="1" applyFill="1" applyBorder="1" applyAlignment="1">
      <alignment horizontal="center" vertical="center" wrapText="1"/>
    </xf>
    <xf numFmtId="0" fontId="2" fillId="0" borderId="61" xfId="0" applyFont="1" applyFill="1" applyBorder="1" applyAlignment="1">
      <alignment vertical="center" wrapText="1"/>
    </xf>
    <xf numFmtId="0" fontId="2" fillId="0" borderId="62" xfId="0" applyFont="1" applyFill="1" applyBorder="1" applyAlignment="1">
      <alignment vertical="center" wrapText="1"/>
    </xf>
    <xf numFmtId="0" fontId="9" fillId="8" borderId="63" xfId="0" applyFont="1" applyFill="1" applyBorder="1" applyAlignment="1">
      <alignment horizontal="center" vertical="center" wrapText="1"/>
    </xf>
    <xf numFmtId="0" fontId="9" fillId="8" borderId="64" xfId="0" applyFont="1" applyFill="1" applyBorder="1" applyAlignment="1">
      <alignment horizontal="center" vertical="center" wrapText="1"/>
    </xf>
    <xf numFmtId="0" fontId="6" fillId="0" borderId="65" xfId="0" applyFont="1" applyFill="1" applyBorder="1" applyAlignment="1">
      <alignment horizontal="right" vertical="center" wrapText="1"/>
    </xf>
    <xf numFmtId="0" fontId="6" fillId="0" borderId="66" xfId="0" applyFont="1" applyFill="1" applyBorder="1" applyAlignment="1">
      <alignment horizontal="right" vertical="center" wrapText="1"/>
    </xf>
    <xf numFmtId="0" fontId="6" fillId="0" borderId="67" xfId="0" applyFont="1" applyFill="1" applyBorder="1" applyAlignment="1">
      <alignment horizontal="right" vertical="center" wrapText="1"/>
    </xf>
    <xf numFmtId="0" fontId="6" fillId="0" borderId="68" xfId="0" applyFont="1" applyFill="1" applyBorder="1" applyAlignment="1">
      <alignment horizontal="right" vertical="center" wrapText="1"/>
    </xf>
    <xf numFmtId="0" fontId="9" fillId="8" borderId="69" xfId="0" applyFont="1" applyFill="1" applyBorder="1" applyAlignment="1">
      <alignment horizontal="center" vertical="center" wrapText="1"/>
    </xf>
    <xf numFmtId="0" fontId="6" fillId="0" borderId="70" xfId="0" applyFont="1" applyFill="1" applyBorder="1" applyAlignment="1">
      <alignment horizontal="right" vertical="center" wrapText="1"/>
    </xf>
    <xf numFmtId="0" fontId="6" fillId="0" borderId="71" xfId="0" applyFont="1" applyFill="1" applyBorder="1" applyAlignment="1">
      <alignment horizontal="right" vertical="center" wrapText="1"/>
    </xf>
    <xf numFmtId="0" fontId="11" fillId="0" borderId="65" xfId="0" applyFont="1" applyFill="1" applyBorder="1" applyAlignment="1">
      <alignment horizontal="right" vertical="center" wrapText="1"/>
    </xf>
    <xf numFmtId="0" fontId="11" fillId="0" borderId="66" xfId="0" applyFont="1" applyFill="1" applyBorder="1" applyAlignment="1">
      <alignment horizontal="right" vertical="center" wrapText="1"/>
    </xf>
    <xf numFmtId="0" fontId="11" fillId="0" borderId="70" xfId="0" applyFont="1" applyFill="1" applyBorder="1" applyAlignment="1">
      <alignment horizontal="right" vertical="center" wrapText="1"/>
    </xf>
    <xf numFmtId="0" fontId="2" fillId="8" borderId="61" xfId="0" applyFont="1" applyFill="1" applyBorder="1" applyAlignment="1">
      <alignment vertical="center" wrapText="1"/>
    </xf>
    <xf numFmtId="0" fontId="6" fillId="8" borderId="65" xfId="0" applyFont="1" applyFill="1" applyBorder="1" applyAlignment="1">
      <alignment horizontal="right" vertical="center" wrapText="1"/>
    </xf>
    <xf numFmtId="0" fontId="6" fillId="8" borderId="66" xfId="0" applyFont="1" applyFill="1" applyBorder="1" applyAlignment="1">
      <alignment horizontal="right" vertical="center" wrapText="1"/>
    </xf>
    <xf numFmtId="0" fontId="6" fillId="8" borderId="70" xfId="0" applyFont="1" applyFill="1" applyBorder="1" applyAlignment="1">
      <alignment horizontal="right" vertical="center" wrapText="1"/>
    </xf>
    <xf numFmtId="0" fontId="11" fillId="8" borderId="65" xfId="0" applyFont="1" applyFill="1" applyBorder="1" applyAlignment="1">
      <alignment horizontal="right" vertical="center" wrapText="1"/>
    </xf>
    <xf numFmtId="0" fontId="11" fillId="8" borderId="66" xfId="0" applyFont="1" applyFill="1" applyBorder="1" applyAlignment="1">
      <alignment horizontal="right" vertical="center" wrapText="1"/>
    </xf>
    <xf numFmtId="0" fontId="11" fillId="8" borderId="70" xfId="0" applyFont="1" applyFill="1" applyBorder="1" applyAlignment="1">
      <alignment horizontal="right" vertical="center" wrapText="1"/>
    </xf>
    <xf numFmtId="0" fontId="14" fillId="0" borderId="0" xfId="0" applyFont="1" applyAlignment="1">
      <alignment vertical="center"/>
    </xf>
    <xf numFmtId="0" fontId="14" fillId="0" borderId="0" xfId="0" applyFont="1"/>
    <xf numFmtId="0" fontId="0" fillId="5" borderId="75" xfId="0" applyFill="1" applyBorder="1"/>
    <xf numFmtId="0" fontId="12" fillId="0" borderId="78" xfId="0" applyFont="1" applyBorder="1" applyAlignment="1">
      <alignment horizontal="center" vertical="center" wrapText="1"/>
    </xf>
    <xf numFmtId="0" fontId="12" fillId="0" borderId="79" xfId="0" applyFont="1" applyBorder="1" applyAlignment="1">
      <alignment horizontal="center" vertical="center" textRotation="90" wrapText="1"/>
    </xf>
    <xf numFmtId="0" fontId="12" fillId="0" borderId="77" xfId="0" applyFont="1" applyBorder="1" applyAlignment="1">
      <alignment horizontal="center" vertical="center" textRotation="90" wrapText="1"/>
    </xf>
    <xf numFmtId="0" fontId="12" fillId="0" borderId="78" xfId="0" applyFont="1" applyBorder="1" applyAlignment="1">
      <alignment vertical="center"/>
    </xf>
    <xf numFmtId="0" fontId="12" fillId="0" borderId="78" xfId="0" applyFont="1" applyBorder="1" applyAlignment="1">
      <alignment vertical="center" wrapText="1"/>
    </xf>
    <xf numFmtId="0" fontId="12" fillId="0" borderId="83" xfId="0" applyFont="1" applyBorder="1" applyAlignment="1">
      <alignment vertical="center" wrapText="1"/>
    </xf>
    <xf numFmtId="0" fontId="16" fillId="0" borderId="0" xfId="0" applyFont="1" applyAlignment="1">
      <alignment vertical="center"/>
    </xf>
    <xf numFmtId="0" fontId="15" fillId="0" borderId="0" xfId="0" applyFont="1" applyAlignment="1">
      <alignment horizontal="left" vertical="center" wrapText="1"/>
    </xf>
    <xf numFmtId="0" fontId="0" fillId="2" borderId="4" xfId="0" applyFill="1" applyBorder="1"/>
    <xf numFmtId="0" fontId="12" fillId="0" borderId="89" xfId="0" applyFont="1" applyBorder="1" applyAlignment="1">
      <alignment horizontal="center" vertical="center"/>
    </xf>
    <xf numFmtId="0" fontId="12" fillId="0" borderId="12" xfId="0" applyFont="1" applyBorder="1" applyAlignment="1">
      <alignment horizontal="center" vertical="center" textRotation="90" wrapText="1"/>
    </xf>
    <xf numFmtId="0" fontId="12" fillId="0" borderId="6" xfId="0" applyFont="1" applyBorder="1" applyAlignment="1">
      <alignment horizontal="center" vertical="center" textRotation="90" wrapText="1"/>
    </xf>
    <xf numFmtId="0" fontId="12" fillId="0" borderId="9" xfId="0" applyFont="1" applyBorder="1" applyAlignment="1">
      <alignment horizontal="center" vertical="center" textRotation="90" wrapText="1"/>
    </xf>
    <xf numFmtId="0" fontId="12" fillId="0" borderId="5" xfId="0" applyFont="1" applyBorder="1" applyAlignment="1">
      <alignment horizontal="center" vertical="center" textRotation="90" wrapText="1"/>
    </xf>
    <xf numFmtId="0" fontId="12" fillId="0" borderId="89" xfId="0" applyFont="1" applyBorder="1" applyAlignment="1">
      <alignment vertical="center"/>
    </xf>
    <xf numFmtId="0" fontId="12" fillId="0" borderId="91" xfId="0" applyFont="1" applyBorder="1" applyAlignment="1">
      <alignment vertical="center"/>
    </xf>
    <xf numFmtId="164" fontId="13" fillId="0" borderId="6" xfId="0" applyNumberFormat="1" applyFont="1" applyFill="1" applyBorder="1" applyAlignment="1">
      <alignment horizontal="right" vertical="center" wrapText="1"/>
    </xf>
    <xf numFmtId="0" fontId="13" fillId="0" borderId="6" xfId="0" applyFont="1" applyFill="1" applyBorder="1" applyAlignment="1">
      <alignment horizontal="right" vertical="center" wrapText="1"/>
    </xf>
    <xf numFmtId="2" fontId="13" fillId="0" borderId="6" xfId="0" applyNumberFormat="1" applyFont="1" applyFill="1" applyBorder="1" applyAlignment="1">
      <alignment horizontal="right" vertical="center" wrapText="1"/>
    </xf>
    <xf numFmtId="0" fontId="13" fillId="0" borderId="6" xfId="0" applyFont="1" applyFill="1" applyBorder="1" applyAlignment="1">
      <alignment horizontal="right" vertical="center"/>
    </xf>
    <xf numFmtId="164" fontId="13" fillId="0" borderId="6" xfId="0" applyNumberFormat="1" applyFont="1" applyFill="1" applyBorder="1" applyAlignment="1">
      <alignment horizontal="right" vertical="center"/>
    </xf>
    <xf numFmtId="164" fontId="13" fillId="0" borderId="9" xfId="0" applyNumberFormat="1" applyFont="1" applyFill="1" applyBorder="1" applyAlignment="1">
      <alignment horizontal="right" vertical="center" wrapText="1"/>
    </xf>
    <xf numFmtId="164" fontId="13" fillId="0" borderId="5" xfId="0" applyNumberFormat="1" applyFont="1" applyFill="1" applyBorder="1" applyAlignment="1">
      <alignment horizontal="right" vertical="center" wrapText="1"/>
    </xf>
    <xf numFmtId="6" fontId="13" fillId="0" borderId="6" xfId="0" applyNumberFormat="1" applyFont="1" applyFill="1" applyBorder="1" applyAlignment="1">
      <alignment horizontal="right" vertical="center"/>
    </xf>
    <xf numFmtId="164" fontId="13" fillId="0" borderId="9" xfId="0" applyNumberFormat="1" applyFont="1" applyFill="1" applyBorder="1" applyAlignment="1">
      <alignment horizontal="right" vertical="center"/>
    </xf>
    <xf numFmtId="3" fontId="13" fillId="0" borderId="6" xfId="0" applyNumberFormat="1" applyFont="1" applyFill="1" applyBorder="1" applyAlignment="1">
      <alignment horizontal="right" vertical="center" wrapText="1"/>
    </xf>
    <xf numFmtId="3" fontId="13" fillId="0" borderId="6" xfId="0" applyNumberFormat="1" applyFont="1" applyFill="1" applyBorder="1" applyAlignment="1">
      <alignment horizontal="right" vertical="center"/>
    </xf>
    <xf numFmtId="0" fontId="13" fillId="0" borderId="90" xfId="0" applyFont="1" applyFill="1" applyBorder="1" applyAlignment="1">
      <alignment horizontal="right" vertical="center" wrapText="1"/>
    </xf>
    <xf numFmtId="0" fontId="13" fillId="0" borderId="90" xfId="0" applyFont="1" applyFill="1" applyBorder="1" applyAlignment="1">
      <alignment horizontal="right" vertical="center"/>
    </xf>
    <xf numFmtId="4" fontId="13" fillId="0" borderId="90" xfId="0" applyNumberFormat="1" applyFont="1" applyFill="1" applyBorder="1" applyAlignment="1">
      <alignment horizontal="right" vertical="center" wrapText="1"/>
    </xf>
    <xf numFmtId="0" fontId="13" fillId="0" borderId="8" xfId="0" applyFont="1" applyFill="1" applyBorder="1" applyAlignment="1">
      <alignment horizontal="right" vertical="center"/>
    </xf>
    <xf numFmtId="6" fontId="13" fillId="0" borderId="90" xfId="0" applyNumberFormat="1" applyFont="1" applyFill="1" applyBorder="1" applyAlignment="1">
      <alignment horizontal="right" vertical="center"/>
    </xf>
    <xf numFmtId="164" fontId="13" fillId="0" borderId="16" xfId="0" applyNumberFormat="1" applyFont="1" applyFill="1" applyBorder="1" applyAlignment="1">
      <alignment horizontal="right" vertical="center" wrapText="1"/>
    </xf>
    <xf numFmtId="0" fontId="13" fillId="0" borderId="16" xfId="0" applyFont="1" applyFill="1" applyBorder="1" applyAlignment="1">
      <alignment horizontal="right" vertical="center" wrapText="1"/>
    </xf>
    <xf numFmtId="2" fontId="13" fillId="0" borderId="16" xfId="0" applyNumberFormat="1" applyFont="1" applyFill="1" applyBorder="1" applyAlignment="1">
      <alignment horizontal="right" vertical="center" wrapText="1"/>
    </xf>
    <xf numFmtId="0" fontId="13" fillId="0" borderId="16" xfId="0" applyFont="1" applyFill="1" applyBorder="1" applyAlignment="1">
      <alignment horizontal="right" vertical="center"/>
    </xf>
    <xf numFmtId="164" fontId="13" fillId="0" borderId="16" xfId="0" applyNumberFormat="1" applyFont="1" applyFill="1" applyBorder="1" applyAlignment="1">
      <alignment horizontal="right" vertical="center"/>
    </xf>
    <xf numFmtId="164" fontId="13" fillId="0" borderId="21" xfId="0" applyNumberFormat="1" applyFont="1" applyFill="1" applyBorder="1" applyAlignment="1">
      <alignment horizontal="right" vertical="center"/>
    </xf>
    <xf numFmtId="164" fontId="13" fillId="0" borderId="15" xfId="0" applyNumberFormat="1" applyFont="1" applyFill="1" applyBorder="1" applyAlignment="1">
      <alignment horizontal="right" vertical="center" wrapText="1"/>
    </xf>
    <xf numFmtId="6" fontId="13" fillId="0" borderId="16" xfId="0" applyNumberFormat="1" applyFont="1" applyFill="1" applyBorder="1" applyAlignment="1">
      <alignment horizontal="right" vertical="center"/>
    </xf>
    <xf numFmtId="0" fontId="13" fillId="0" borderId="79" xfId="0" applyFont="1" applyFill="1" applyBorder="1" applyAlignment="1">
      <alignment horizontal="right" vertical="center" wrapText="1"/>
    </xf>
    <xf numFmtId="164" fontId="13" fillId="0" borderId="79" xfId="0" applyNumberFormat="1" applyFont="1" applyFill="1" applyBorder="1" applyAlignment="1">
      <alignment horizontal="right" vertical="center" wrapText="1"/>
    </xf>
    <xf numFmtId="2" fontId="13" fillId="0" borderId="79" xfId="0" applyNumberFormat="1" applyFont="1" applyFill="1" applyBorder="1" applyAlignment="1">
      <alignment horizontal="right" vertical="center" wrapText="1"/>
    </xf>
    <xf numFmtId="164" fontId="13" fillId="0" borderId="77" xfId="0" applyNumberFormat="1" applyFont="1" applyFill="1" applyBorder="1" applyAlignment="1">
      <alignment horizontal="right" vertical="center" wrapText="1"/>
    </xf>
    <xf numFmtId="6" fontId="13" fillId="0" borderId="79" xfId="0" applyNumberFormat="1" applyFont="1" applyFill="1" applyBorder="1" applyAlignment="1">
      <alignment horizontal="right" vertical="center" wrapText="1"/>
    </xf>
    <xf numFmtId="3" fontId="13" fillId="0" borderId="79" xfId="0" applyNumberFormat="1" applyFont="1" applyFill="1" applyBorder="1" applyAlignment="1">
      <alignment horizontal="right" vertical="center" wrapText="1"/>
    </xf>
    <xf numFmtId="0" fontId="13" fillId="0" borderId="80" xfId="0" applyFont="1" applyFill="1" applyBorder="1" applyAlignment="1">
      <alignment horizontal="right" vertical="center" wrapText="1"/>
    </xf>
    <xf numFmtId="164" fontId="13" fillId="0" borderId="81" xfId="0" applyNumberFormat="1" applyFont="1" applyFill="1" applyBorder="1" applyAlignment="1">
      <alignment horizontal="right" vertical="center" wrapText="1"/>
    </xf>
    <xf numFmtId="0" fontId="13" fillId="0" borderId="81" xfId="0" applyFont="1" applyFill="1" applyBorder="1" applyAlignment="1">
      <alignment horizontal="right" vertical="center" wrapText="1"/>
    </xf>
    <xf numFmtId="2" fontId="13" fillId="0" borderId="81" xfId="0" applyNumberFormat="1" applyFont="1" applyFill="1" applyBorder="1" applyAlignment="1">
      <alignment horizontal="right" vertical="center" wrapText="1"/>
    </xf>
    <xf numFmtId="164" fontId="13" fillId="0" borderId="82" xfId="0" applyNumberFormat="1" applyFont="1" applyFill="1" applyBorder="1" applyAlignment="1">
      <alignment horizontal="right" vertical="center" wrapText="1"/>
    </xf>
    <xf numFmtId="164" fontId="13" fillId="0" borderId="80" xfId="0" applyNumberFormat="1" applyFont="1" applyFill="1" applyBorder="1" applyAlignment="1">
      <alignment horizontal="right" vertical="center" wrapText="1"/>
    </xf>
    <xf numFmtId="6" fontId="13" fillId="0" borderId="81" xfId="0" applyNumberFormat="1" applyFont="1" applyFill="1" applyBorder="1" applyAlignment="1">
      <alignment horizontal="right" vertical="center" wrapText="1"/>
    </xf>
    <xf numFmtId="0" fontId="13" fillId="0" borderId="84" xfId="0" applyFont="1" applyFill="1" applyBorder="1" applyAlignment="1">
      <alignment horizontal="right" vertical="center" wrapText="1"/>
    </xf>
    <xf numFmtId="164" fontId="13" fillId="0" borderId="84" xfId="0" applyNumberFormat="1" applyFont="1" applyFill="1" applyBorder="1" applyAlignment="1">
      <alignment horizontal="right" vertical="center" wrapText="1"/>
    </xf>
    <xf numFmtId="2" fontId="13" fillId="0" borderId="84" xfId="0" applyNumberFormat="1" applyFont="1" applyFill="1" applyBorder="1" applyAlignment="1">
      <alignment horizontal="right" vertical="center" wrapText="1"/>
    </xf>
    <xf numFmtId="164" fontId="13" fillId="0" borderId="85" xfId="0" applyNumberFormat="1" applyFont="1" applyFill="1" applyBorder="1" applyAlignment="1">
      <alignment horizontal="right" vertical="center" wrapText="1"/>
    </xf>
    <xf numFmtId="6" fontId="13" fillId="0" borderId="84" xfId="0" applyNumberFormat="1" applyFont="1" applyFill="1" applyBorder="1" applyAlignment="1">
      <alignment horizontal="right" vertical="center" wrapText="1"/>
    </xf>
    <xf numFmtId="1" fontId="13" fillId="0" borderId="12" xfId="0" applyNumberFormat="1" applyFont="1" applyFill="1" applyBorder="1" applyAlignment="1">
      <alignment horizontal="right" vertical="center" wrapText="1"/>
    </xf>
    <xf numFmtId="165" fontId="13" fillId="0" borderId="79" xfId="0" applyNumberFormat="1" applyFont="1" applyFill="1" applyBorder="1" applyAlignment="1">
      <alignment horizontal="right" vertical="center" wrapText="1"/>
    </xf>
    <xf numFmtId="165" fontId="13" fillId="0" borderId="81" xfId="0" applyNumberFormat="1" applyFont="1" applyFill="1" applyBorder="1" applyAlignment="1">
      <alignment horizontal="right" vertical="center" wrapText="1"/>
    </xf>
    <xf numFmtId="1" fontId="13" fillId="10" borderId="12" xfId="0" applyNumberFormat="1" applyFont="1" applyFill="1" applyBorder="1" applyAlignment="1">
      <alignment horizontal="right" vertical="center" wrapText="1"/>
    </xf>
    <xf numFmtId="1" fontId="13" fillId="11" borderId="12" xfId="0" applyNumberFormat="1" applyFont="1" applyFill="1" applyBorder="1" applyAlignment="1">
      <alignment horizontal="right" vertical="center" wrapText="1"/>
    </xf>
    <xf numFmtId="164" fontId="13" fillId="11" borderId="6" xfId="0" applyNumberFormat="1" applyFont="1" applyFill="1" applyBorder="1" applyAlignment="1">
      <alignment horizontal="right" vertical="center" wrapText="1"/>
    </xf>
    <xf numFmtId="1" fontId="13" fillId="11" borderId="16" xfId="0" applyNumberFormat="1" applyFont="1" applyFill="1" applyBorder="1" applyAlignment="1">
      <alignment horizontal="right" vertical="center" wrapText="1"/>
    </xf>
    <xf numFmtId="0" fontId="13" fillId="11" borderId="90" xfId="0" applyFont="1" applyFill="1" applyBorder="1" applyAlignment="1">
      <alignment horizontal="right" vertical="center" wrapText="1"/>
    </xf>
    <xf numFmtId="164" fontId="13" fillId="11" borderId="16" xfId="0" applyNumberFormat="1" applyFont="1" applyFill="1" applyBorder="1" applyAlignment="1">
      <alignment horizontal="right" vertical="center" wrapText="1"/>
    </xf>
    <xf numFmtId="0" fontId="13" fillId="11" borderId="6" xfId="0" applyFont="1" applyFill="1" applyBorder="1" applyAlignment="1">
      <alignment horizontal="right" vertical="center" wrapText="1"/>
    </xf>
    <xf numFmtId="2" fontId="13" fillId="11" borderId="6" xfId="0" applyNumberFormat="1" applyFont="1" applyFill="1" applyBorder="1" applyAlignment="1">
      <alignment horizontal="right" vertical="center" wrapText="1"/>
    </xf>
    <xf numFmtId="0" fontId="13" fillId="11" borderId="6" xfId="0" applyFont="1" applyFill="1" applyBorder="1" applyAlignment="1">
      <alignment horizontal="right" vertical="center"/>
    </xf>
    <xf numFmtId="0" fontId="13" fillId="11" borderId="90" xfId="0" applyFont="1" applyFill="1" applyBorder="1" applyAlignment="1">
      <alignment horizontal="right" vertical="center"/>
    </xf>
    <xf numFmtId="164" fontId="13" fillId="11" borderId="6" xfId="0" applyNumberFormat="1" applyFont="1" applyFill="1" applyBorder="1" applyAlignment="1">
      <alignment horizontal="right" vertical="center"/>
    </xf>
    <xf numFmtId="0" fontId="13" fillId="10" borderId="6" xfId="0" applyFont="1" applyFill="1" applyBorder="1" applyAlignment="1">
      <alignment horizontal="right" vertical="center" wrapText="1"/>
    </xf>
    <xf numFmtId="0" fontId="13" fillId="10" borderId="90" xfId="0" applyFont="1" applyFill="1" applyBorder="1" applyAlignment="1">
      <alignment horizontal="right" vertical="center" wrapText="1"/>
    </xf>
    <xf numFmtId="0" fontId="13" fillId="10" borderId="16" xfId="0" applyFont="1" applyFill="1" applyBorder="1" applyAlignment="1">
      <alignment horizontal="right" vertical="center" wrapText="1"/>
    </xf>
    <xf numFmtId="0" fontId="13" fillId="10" borderId="6" xfId="0" applyFont="1" applyFill="1" applyBorder="1" applyAlignment="1">
      <alignment horizontal="right" vertical="center"/>
    </xf>
    <xf numFmtId="0" fontId="13" fillId="10" borderId="79" xfId="0" applyFont="1" applyFill="1" applyBorder="1" applyAlignment="1">
      <alignment horizontal="right" vertical="center" wrapText="1"/>
    </xf>
    <xf numFmtId="0" fontId="13" fillId="11" borderId="79" xfId="0" applyFont="1" applyFill="1" applyBorder="1" applyAlignment="1">
      <alignment horizontal="right" vertical="center" wrapText="1"/>
    </xf>
    <xf numFmtId="0" fontId="13" fillId="11" borderId="80" xfId="0" applyFont="1" applyFill="1" applyBorder="1" applyAlignment="1">
      <alignment horizontal="right" vertical="center" wrapText="1"/>
    </xf>
    <xf numFmtId="0" fontId="13" fillId="11" borderId="84" xfId="0" applyFont="1" applyFill="1" applyBorder="1" applyAlignment="1">
      <alignment horizontal="right" vertical="center" wrapText="1"/>
    </xf>
    <xf numFmtId="164" fontId="13" fillId="11" borderId="79" xfId="0" applyNumberFormat="1" applyFont="1" applyFill="1" applyBorder="1" applyAlignment="1">
      <alignment horizontal="right" vertical="center" wrapText="1"/>
    </xf>
    <xf numFmtId="164" fontId="13" fillId="11" borderId="81" xfId="0" applyNumberFormat="1" applyFont="1" applyFill="1" applyBorder="1" applyAlignment="1">
      <alignment horizontal="right" vertical="center" wrapText="1"/>
    </xf>
    <xf numFmtId="164" fontId="13" fillId="11" borderId="84" xfId="0" applyNumberFormat="1" applyFont="1" applyFill="1" applyBorder="1" applyAlignment="1">
      <alignment horizontal="right" vertical="center" wrapText="1"/>
    </xf>
    <xf numFmtId="0" fontId="13" fillId="11" borderId="81" xfId="0" applyFont="1" applyFill="1" applyBorder="1" applyAlignment="1">
      <alignment horizontal="right" vertical="center" wrapText="1"/>
    </xf>
    <xf numFmtId="165" fontId="13" fillId="11" borderId="79" xfId="0" applyNumberFormat="1" applyFont="1" applyFill="1" applyBorder="1" applyAlignment="1">
      <alignment horizontal="right" vertical="center" wrapText="1"/>
    </xf>
    <xf numFmtId="165" fontId="13" fillId="11" borderId="81" xfId="0" applyNumberFormat="1" applyFont="1" applyFill="1" applyBorder="1" applyAlignment="1">
      <alignment horizontal="right" vertical="center" wrapText="1"/>
    </xf>
    <xf numFmtId="165" fontId="13" fillId="11" borderId="84" xfId="0" applyNumberFormat="1" applyFont="1" applyFill="1" applyBorder="1" applyAlignment="1">
      <alignment horizontal="right" vertical="center" wrapText="1"/>
    </xf>
    <xf numFmtId="2" fontId="13" fillId="11" borderId="79" xfId="0" applyNumberFormat="1" applyFont="1" applyFill="1" applyBorder="1" applyAlignment="1">
      <alignment horizontal="right" vertical="center" wrapText="1"/>
    </xf>
    <xf numFmtId="164" fontId="13" fillId="11" borderId="77" xfId="0" applyNumberFormat="1" applyFont="1" applyFill="1" applyBorder="1" applyAlignment="1">
      <alignment horizontal="right" vertical="center" wrapText="1"/>
    </xf>
    <xf numFmtId="0" fontId="13" fillId="10" borderId="81" xfId="0" applyFont="1" applyFill="1" applyBorder="1" applyAlignment="1">
      <alignment horizontal="right" vertical="center" wrapText="1"/>
    </xf>
    <xf numFmtId="0" fontId="13" fillId="10" borderId="84" xfId="0" applyFont="1" applyFill="1" applyBorder="1" applyAlignment="1">
      <alignment horizontal="right" vertical="center" wrapText="1"/>
    </xf>
    <xf numFmtId="0" fontId="0" fillId="0" borderId="92" xfId="0" applyBorder="1"/>
    <xf numFmtId="0" fontId="0" fillId="0" borderId="92" xfId="0" applyBorder="1" applyAlignment="1">
      <alignment wrapText="1"/>
    </xf>
    <xf numFmtId="0" fontId="1" fillId="0" borderId="92" xfId="0" applyFont="1" applyBorder="1"/>
    <xf numFmtId="0" fontId="0" fillId="12" borderId="92" xfId="0" applyFill="1" applyBorder="1"/>
    <xf numFmtId="0" fontId="0" fillId="12" borderId="92" xfId="0" applyFill="1" applyBorder="1" applyAlignment="1">
      <alignment wrapText="1"/>
    </xf>
    <xf numFmtId="0" fontId="17" fillId="0" borderId="0" xfId="1"/>
    <xf numFmtId="0" fontId="1" fillId="0" borderId="0" xfId="0" applyFont="1"/>
    <xf numFmtId="0" fontId="0" fillId="0" borderId="0" xfId="0" applyAlignment="1">
      <alignment horizontal="left" vertical="center" wrapText="1"/>
    </xf>
    <xf numFmtId="0" fontId="15"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8" fillId="4" borderId="45" xfId="0" applyFont="1" applyFill="1" applyBorder="1" applyAlignment="1">
      <alignment horizontal="center"/>
    </xf>
    <xf numFmtId="0" fontId="8" fillId="4" borderId="46" xfId="0" applyFont="1" applyFill="1" applyBorder="1" applyAlignment="1">
      <alignment horizontal="center"/>
    </xf>
    <xf numFmtId="0" fontId="8" fillId="4" borderId="47" xfId="0" applyFont="1" applyFill="1" applyBorder="1" applyAlignment="1">
      <alignment horizontal="center"/>
    </xf>
    <xf numFmtId="0" fontId="8" fillId="3" borderId="41" xfId="0" applyFont="1" applyFill="1" applyBorder="1" applyAlignment="1">
      <alignment horizontal="center"/>
    </xf>
    <xf numFmtId="0" fontId="8" fillId="3" borderId="42" xfId="0" applyFont="1" applyFill="1" applyBorder="1" applyAlignment="1">
      <alignment horizontal="center"/>
    </xf>
    <xf numFmtId="0" fontId="8" fillId="3" borderId="43" xfId="0" applyFont="1" applyFill="1" applyBorder="1" applyAlignment="1">
      <alignment horizontal="center"/>
    </xf>
    <xf numFmtId="0" fontId="2" fillId="5" borderId="22" xfId="0" applyFont="1" applyFill="1" applyBorder="1" applyAlignment="1">
      <alignment horizontal="center" vertical="center"/>
    </xf>
    <xf numFmtId="0" fontId="2" fillId="5" borderId="44" xfId="0" applyFont="1" applyFill="1" applyBorder="1" applyAlignment="1">
      <alignment horizontal="center" vertical="center"/>
    </xf>
    <xf numFmtId="0" fontId="2" fillId="5" borderId="22"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9" fillId="7" borderId="57" xfId="0" applyFont="1" applyFill="1" applyBorder="1" applyAlignment="1">
      <alignment horizontal="center"/>
    </xf>
    <xf numFmtId="0" fontId="9" fillId="7" borderId="58" xfId="0" applyFont="1" applyFill="1" applyBorder="1" applyAlignment="1">
      <alignment horizontal="center"/>
    </xf>
    <xf numFmtId="0" fontId="9" fillId="7" borderId="59" xfId="0" applyFont="1" applyFill="1" applyBorder="1" applyAlignment="1">
      <alignment horizontal="center"/>
    </xf>
    <xf numFmtId="0" fontId="2" fillId="9" borderId="89" xfId="0" applyFont="1" applyFill="1" applyBorder="1" applyAlignment="1">
      <alignment horizontal="center" vertical="center" wrapText="1"/>
    </xf>
    <xf numFmtId="0" fontId="4" fillId="4" borderId="86" xfId="0" applyFont="1" applyFill="1" applyBorder="1" applyAlignment="1">
      <alignment horizontal="center"/>
    </xf>
    <xf numFmtId="0" fontId="4" fillId="4" borderId="87" xfId="0" applyFont="1" applyFill="1" applyBorder="1" applyAlignment="1">
      <alignment horizontal="center"/>
    </xf>
    <xf numFmtId="0" fontId="4" fillId="4" borderId="88" xfId="0" applyFont="1" applyFill="1" applyBorder="1" applyAlignment="1">
      <alignment horizontal="center"/>
    </xf>
    <xf numFmtId="0" fontId="4" fillId="3" borderId="72" xfId="0" applyFont="1" applyFill="1" applyBorder="1" applyAlignment="1">
      <alignment horizontal="center"/>
    </xf>
    <xf numFmtId="0" fontId="4" fillId="3" borderId="73" xfId="0" applyFont="1" applyFill="1" applyBorder="1" applyAlignment="1">
      <alignment horizontal="center"/>
    </xf>
    <xf numFmtId="0" fontId="4" fillId="3" borderId="74" xfId="0" applyFont="1" applyFill="1" applyBorder="1" applyAlignment="1">
      <alignment horizontal="center"/>
    </xf>
    <xf numFmtId="0" fontId="2" fillId="6" borderId="76" xfId="0" applyFont="1" applyFill="1" applyBorder="1" applyAlignment="1">
      <alignment horizontal="center" vertical="center" wrapText="1"/>
    </xf>
    <xf numFmtId="0" fontId="2" fillId="6" borderId="77" xfId="0" applyFont="1" applyFill="1" applyBorder="1" applyAlignment="1">
      <alignment horizontal="center" vertical="center" wrapText="1"/>
    </xf>
    <xf numFmtId="0" fontId="2" fillId="6" borderId="75" xfId="0" applyFont="1" applyFill="1" applyBorder="1" applyAlignment="1">
      <alignment horizontal="center" vertical="center" wrapText="1"/>
    </xf>
    <xf numFmtId="0" fontId="0" fillId="0" borderId="0" xfId="0"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pioid%20Crisis%20Vulnerability%20Assessments/2022/Data/Appendix%20Table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Sheet1"/>
      <sheetName val="Appendix A - OD"/>
      <sheetName val="Appendix A - BB"/>
      <sheetName val="Appendix A - OD Deaths"/>
      <sheetName val="Appendix B - OD"/>
      <sheetName val="Appendix B - BB"/>
    </sheetNames>
    <sheetDataSet>
      <sheetData sheetId="0"/>
      <sheetData sheetId="1"/>
      <sheetData sheetId="2"/>
      <sheetData sheetId="3"/>
      <sheetData sheetId="4">
        <row r="3">
          <cell r="B3" t="str">
            <v>Combined Rank for Drug Overdose Deaths</v>
          </cell>
        </row>
        <row r="4">
          <cell r="B4" t="str">
            <v>County</v>
          </cell>
          <cell r="C4" t="str">
            <v>Residence County Rank</v>
          </cell>
          <cell r="D4" t="str">
            <v>Recorded County Rank</v>
          </cell>
          <cell r="E4" t="str">
            <v>Sum of Individual Ranks</v>
          </cell>
          <cell r="F4" t="str">
            <v>Combined Drug Overdose Deaths Rank</v>
          </cell>
        </row>
        <row r="5">
          <cell r="B5" t="str">
            <v>Adair</v>
          </cell>
          <cell r="C5">
            <v>24</v>
          </cell>
          <cell r="D5">
            <v>55</v>
          </cell>
          <cell r="E5">
            <v>79</v>
          </cell>
          <cell r="F5">
            <v>42</v>
          </cell>
        </row>
        <row r="6">
          <cell r="B6" t="str">
            <v>Andrew</v>
          </cell>
          <cell r="C6">
            <v>25</v>
          </cell>
          <cell r="D6">
            <v>45</v>
          </cell>
          <cell r="E6">
            <v>70</v>
          </cell>
          <cell r="F6">
            <v>36</v>
          </cell>
        </row>
        <row r="7">
          <cell r="B7" t="str">
            <v>Atchison</v>
          </cell>
          <cell r="C7">
            <v>1</v>
          </cell>
          <cell r="D7">
            <v>1</v>
          </cell>
          <cell r="E7">
            <v>2</v>
          </cell>
          <cell r="F7">
            <v>1</v>
          </cell>
        </row>
        <row r="8">
          <cell r="B8" t="str">
            <v>Audrain</v>
          </cell>
          <cell r="C8">
            <v>21</v>
          </cell>
          <cell r="D8">
            <v>26</v>
          </cell>
          <cell r="E8">
            <v>47</v>
          </cell>
          <cell r="F8">
            <v>19</v>
          </cell>
        </row>
        <row r="9">
          <cell r="B9" t="str">
            <v>Barry</v>
          </cell>
          <cell r="C9">
            <v>38</v>
          </cell>
          <cell r="D9">
            <v>17</v>
          </cell>
          <cell r="E9">
            <v>55</v>
          </cell>
          <cell r="F9">
            <v>24</v>
          </cell>
        </row>
        <row r="10">
          <cell r="B10" t="str">
            <v>Barton</v>
          </cell>
          <cell r="C10">
            <v>15</v>
          </cell>
          <cell r="D10">
            <v>44</v>
          </cell>
          <cell r="E10">
            <v>59</v>
          </cell>
          <cell r="F10">
            <v>29</v>
          </cell>
        </row>
        <row r="11">
          <cell r="B11" t="str">
            <v>Bates</v>
          </cell>
          <cell r="C11">
            <v>89</v>
          </cell>
          <cell r="D11">
            <v>80</v>
          </cell>
          <cell r="E11">
            <v>169</v>
          </cell>
          <cell r="F11">
            <v>87</v>
          </cell>
        </row>
        <row r="12">
          <cell r="B12" t="str">
            <v>Benton</v>
          </cell>
          <cell r="C12">
            <v>85</v>
          </cell>
          <cell r="D12">
            <v>81</v>
          </cell>
          <cell r="E12">
            <v>166</v>
          </cell>
          <cell r="F12">
            <v>85</v>
          </cell>
        </row>
        <row r="13">
          <cell r="B13" t="str">
            <v>Bollinger</v>
          </cell>
          <cell r="C13">
            <v>50</v>
          </cell>
          <cell r="D13">
            <v>42</v>
          </cell>
          <cell r="E13">
            <v>92</v>
          </cell>
          <cell r="F13">
            <v>48</v>
          </cell>
        </row>
        <row r="14">
          <cell r="B14" t="str">
            <v>Boone</v>
          </cell>
          <cell r="C14">
            <v>77</v>
          </cell>
          <cell r="D14">
            <v>88</v>
          </cell>
          <cell r="E14">
            <v>165</v>
          </cell>
          <cell r="F14">
            <v>83</v>
          </cell>
        </row>
        <row r="15">
          <cell r="B15" t="str">
            <v>Buchanan</v>
          </cell>
          <cell r="C15">
            <v>83</v>
          </cell>
          <cell r="D15">
            <v>85</v>
          </cell>
          <cell r="E15">
            <v>168</v>
          </cell>
          <cell r="F15">
            <v>86</v>
          </cell>
        </row>
        <row r="16">
          <cell r="B16" t="str">
            <v>Butler</v>
          </cell>
          <cell r="C16">
            <v>102</v>
          </cell>
          <cell r="D16">
            <v>108</v>
          </cell>
          <cell r="E16">
            <v>210</v>
          </cell>
          <cell r="F16">
            <v>106</v>
          </cell>
        </row>
        <row r="17">
          <cell r="B17" t="str">
            <v>Caldwell</v>
          </cell>
          <cell r="C17">
            <v>36</v>
          </cell>
          <cell r="D17">
            <v>57</v>
          </cell>
          <cell r="E17">
            <v>93</v>
          </cell>
          <cell r="F17">
            <v>49</v>
          </cell>
        </row>
        <row r="18">
          <cell r="B18" t="str">
            <v>Callaway</v>
          </cell>
          <cell r="C18">
            <v>73</v>
          </cell>
          <cell r="D18">
            <v>66</v>
          </cell>
          <cell r="E18">
            <v>139</v>
          </cell>
          <cell r="F18">
            <v>68</v>
          </cell>
        </row>
        <row r="19">
          <cell r="B19" t="str">
            <v>Camden</v>
          </cell>
          <cell r="C19">
            <v>69</v>
          </cell>
          <cell r="D19">
            <v>85</v>
          </cell>
          <cell r="E19">
            <v>154</v>
          </cell>
          <cell r="F19">
            <v>77</v>
          </cell>
        </row>
        <row r="20">
          <cell r="B20" t="str">
            <v>Cape Girardeau</v>
          </cell>
          <cell r="C20">
            <v>90</v>
          </cell>
          <cell r="D20">
            <v>95</v>
          </cell>
          <cell r="E20">
            <v>185</v>
          </cell>
          <cell r="F20">
            <v>92</v>
          </cell>
        </row>
        <row r="21">
          <cell r="B21" t="str">
            <v>Carroll</v>
          </cell>
          <cell r="C21">
            <v>79</v>
          </cell>
          <cell r="D21">
            <v>70</v>
          </cell>
          <cell r="E21">
            <v>149</v>
          </cell>
          <cell r="F21">
            <v>76</v>
          </cell>
        </row>
        <row r="22">
          <cell r="B22" t="str">
            <v>Carter</v>
          </cell>
          <cell r="C22">
            <v>69</v>
          </cell>
          <cell r="D22">
            <v>28</v>
          </cell>
          <cell r="E22">
            <v>97</v>
          </cell>
          <cell r="F22">
            <v>51</v>
          </cell>
        </row>
        <row r="23">
          <cell r="B23" t="str">
            <v>Cass</v>
          </cell>
          <cell r="C23">
            <v>64</v>
          </cell>
          <cell r="D23">
            <v>62</v>
          </cell>
          <cell r="E23">
            <v>126</v>
          </cell>
          <cell r="F23">
            <v>65</v>
          </cell>
        </row>
        <row r="24">
          <cell r="B24" t="str">
            <v>Cedar</v>
          </cell>
          <cell r="C24">
            <v>54</v>
          </cell>
          <cell r="D24">
            <v>35</v>
          </cell>
          <cell r="E24">
            <v>89</v>
          </cell>
          <cell r="F24">
            <v>46</v>
          </cell>
        </row>
        <row r="25">
          <cell r="B25" t="str">
            <v>Chariton</v>
          </cell>
          <cell r="C25">
            <v>12</v>
          </cell>
          <cell r="D25">
            <v>21</v>
          </cell>
          <cell r="E25">
            <v>33</v>
          </cell>
          <cell r="F25">
            <v>12</v>
          </cell>
        </row>
        <row r="26">
          <cell r="B26" t="str">
            <v>Christian</v>
          </cell>
          <cell r="C26">
            <v>58</v>
          </cell>
          <cell r="D26">
            <v>46</v>
          </cell>
          <cell r="E26">
            <v>104</v>
          </cell>
          <cell r="F26">
            <v>55</v>
          </cell>
        </row>
        <row r="27">
          <cell r="B27" t="str">
            <v>Clark</v>
          </cell>
          <cell r="C27">
            <v>13</v>
          </cell>
          <cell r="D27">
            <v>46</v>
          </cell>
          <cell r="E27">
            <v>59</v>
          </cell>
          <cell r="F27">
            <v>29</v>
          </cell>
        </row>
        <row r="28">
          <cell r="B28" t="str">
            <v>Clay</v>
          </cell>
          <cell r="C28">
            <v>65</v>
          </cell>
          <cell r="D28">
            <v>77</v>
          </cell>
          <cell r="E28">
            <v>142</v>
          </cell>
          <cell r="F28">
            <v>72</v>
          </cell>
        </row>
        <row r="29">
          <cell r="B29" t="str">
            <v>Clinton</v>
          </cell>
          <cell r="C29">
            <v>17</v>
          </cell>
          <cell r="D29">
            <v>31</v>
          </cell>
          <cell r="E29">
            <v>48</v>
          </cell>
          <cell r="F29">
            <v>20</v>
          </cell>
        </row>
        <row r="30">
          <cell r="B30" t="str">
            <v>Cole</v>
          </cell>
          <cell r="C30">
            <v>62</v>
          </cell>
          <cell r="D30">
            <v>68</v>
          </cell>
          <cell r="E30">
            <v>130</v>
          </cell>
          <cell r="F30">
            <v>66</v>
          </cell>
        </row>
        <row r="31">
          <cell r="B31" t="str">
            <v>Cooper</v>
          </cell>
          <cell r="C31">
            <v>15</v>
          </cell>
          <cell r="D31">
            <v>41</v>
          </cell>
          <cell r="E31">
            <v>56</v>
          </cell>
          <cell r="F31">
            <v>25</v>
          </cell>
        </row>
        <row r="32">
          <cell r="B32" t="str">
            <v>Crawford</v>
          </cell>
          <cell r="C32">
            <v>100</v>
          </cell>
          <cell r="D32">
            <v>103</v>
          </cell>
          <cell r="E32">
            <v>203</v>
          </cell>
          <cell r="F32">
            <v>102</v>
          </cell>
        </row>
        <row r="33">
          <cell r="B33" t="str">
            <v>Dade</v>
          </cell>
          <cell r="C33">
            <v>75</v>
          </cell>
          <cell r="D33">
            <v>1</v>
          </cell>
          <cell r="E33">
            <v>76</v>
          </cell>
          <cell r="F33">
            <v>38</v>
          </cell>
        </row>
        <row r="34">
          <cell r="B34" t="str">
            <v>Dallas</v>
          </cell>
          <cell r="C34">
            <v>51</v>
          </cell>
          <cell r="D34">
            <v>30</v>
          </cell>
          <cell r="E34">
            <v>81</v>
          </cell>
          <cell r="F34">
            <v>44</v>
          </cell>
        </row>
        <row r="35">
          <cell r="B35" t="str">
            <v>Daviess</v>
          </cell>
          <cell r="C35">
            <v>9</v>
          </cell>
          <cell r="D35">
            <v>20</v>
          </cell>
          <cell r="E35">
            <v>29</v>
          </cell>
          <cell r="F35">
            <v>11</v>
          </cell>
        </row>
        <row r="36">
          <cell r="B36" t="str">
            <v>DeKalb</v>
          </cell>
          <cell r="C36">
            <v>51</v>
          </cell>
          <cell r="D36">
            <v>58</v>
          </cell>
          <cell r="E36">
            <v>109</v>
          </cell>
          <cell r="F36">
            <v>58</v>
          </cell>
        </row>
        <row r="37">
          <cell r="B37" t="str">
            <v>Dent</v>
          </cell>
          <cell r="C37">
            <v>108</v>
          </cell>
          <cell r="D37">
            <v>114</v>
          </cell>
          <cell r="E37">
            <v>222</v>
          </cell>
          <cell r="F37">
            <v>111</v>
          </cell>
        </row>
        <row r="38">
          <cell r="B38" t="str">
            <v>Douglas</v>
          </cell>
          <cell r="C38">
            <v>20</v>
          </cell>
          <cell r="D38">
            <v>23</v>
          </cell>
          <cell r="E38">
            <v>43</v>
          </cell>
          <cell r="F38">
            <v>17</v>
          </cell>
        </row>
        <row r="39">
          <cell r="B39" t="str">
            <v>Dunklin</v>
          </cell>
          <cell r="C39">
            <v>66</v>
          </cell>
          <cell r="D39">
            <v>53</v>
          </cell>
          <cell r="E39">
            <v>119</v>
          </cell>
          <cell r="F39">
            <v>62</v>
          </cell>
        </row>
        <row r="40">
          <cell r="B40" t="str">
            <v>Franklin</v>
          </cell>
          <cell r="C40">
            <v>113</v>
          </cell>
          <cell r="D40">
            <v>111</v>
          </cell>
          <cell r="E40">
            <v>224</v>
          </cell>
          <cell r="F40">
            <v>112</v>
          </cell>
        </row>
        <row r="41">
          <cell r="B41" t="str">
            <v>Gasconade</v>
          </cell>
          <cell r="C41">
            <v>108</v>
          </cell>
          <cell r="D41">
            <v>109</v>
          </cell>
          <cell r="E41">
            <v>217</v>
          </cell>
          <cell r="F41">
            <v>108</v>
          </cell>
        </row>
        <row r="42">
          <cell r="B42" t="str">
            <v>Gentry</v>
          </cell>
          <cell r="C42">
            <v>29</v>
          </cell>
          <cell r="D42">
            <v>48</v>
          </cell>
          <cell r="E42">
            <v>77</v>
          </cell>
          <cell r="F42">
            <v>40</v>
          </cell>
        </row>
        <row r="43">
          <cell r="B43" t="str">
            <v>Greene</v>
          </cell>
          <cell r="C43">
            <v>96</v>
          </cell>
          <cell r="D43">
            <v>105</v>
          </cell>
          <cell r="E43">
            <v>201</v>
          </cell>
          <cell r="F43">
            <v>99</v>
          </cell>
        </row>
        <row r="44">
          <cell r="B44" t="str">
            <v>Grundy</v>
          </cell>
          <cell r="C44">
            <v>48</v>
          </cell>
          <cell r="D44">
            <v>63</v>
          </cell>
          <cell r="E44">
            <v>111</v>
          </cell>
          <cell r="F44">
            <v>59</v>
          </cell>
        </row>
        <row r="45">
          <cell r="B45" t="str">
            <v>Harrison</v>
          </cell>
          <cell r="C45">
            <v>9</v>
          </cell>
          <cell r="D45">
            <v>1</v>
          </cell>
          <cell r="E45">
            <v>10</v>
          </cell>
          <cell r="F45">
            <v>7</v>
          </cell>
        </row>
        <row r="46">
          <cell r="B46" t="str">
            <v>Henry</v>
          </cell>
          <cell r="C46">
            <v>72</v>
          </cell>
          <cell r="D46">
            <v>61</v>
          </cell>
          <cell r="E46">
            <v>133</v>
          </cell>
          <cell r="F46">
            <v>67</v>
          </cell>
        </row>
        <row r="47">
          <cell r="B47" t="str">
            <v>Hickory</v>
          </cell>
          <cell r="C47">
            <v>74</v>
          </cell>
          <cell r="D47">
            <v>65</v>
          </cell>
          <cell r="E47">
            <v>139</v>
          </cell>
          <cell r="F47">
            <v>68</v>
          </cell>
        </row>
        <row r="48">
          <cell r="B48" t="str">
            <v>Holt</v>
          </cell>
          <cell r="C48">
            <v>1</v>
          </cell>
          <cell r="D48">
            <v>1</v>
          </cell>
          <cell r="E48">
            <v>2</v>
          </cell>
          <cell r="F48">
            <v>1</v>
          </cell>
        </row>
        <row r="49">
          <cell r="B49" t="str">
            <v>Howard</v>
          </cell>
          <cell r="C49">
            <v>27</v>
          </cell>
          <cell r="D49">
            <v>15</v>
          </cell>
          <cell r="E49">
            <v>42</v>
          </cell>
          <cell r="F49">
            <v>16</v>
          </cell>
        </row>
        <row r="50">
          <cell r="B50" t="str">
            <v>Howell</v>
          </cell>
          <cell r="C50">
            <v>27</v>
          </cell>
          <cell r="D50">
            <v>56</v>
          </cell>
          <cell r="E50">
            <v>83</v>
          </cell>
          <cell r="F50">
            <v>45</v>
          </cell>
        </row>
        <row r="51">
          <cell r="B51" t="str">
            <v>Iron</v>
          </cell>
          <cell r="C51">
            <v>93</v>
          </cell>
          <cell r="D51">
            <v>84</v>
          </cell>
          <cell r="E51">
            <v>177</v>
          </cell>
          <cell r="F51">
            <v>90</v>
          </cell>
        </row>
        <row r="52">
          <cell r="B52" t="str">
            <v>Jackson</v>
          </cell>
          <cell r="C52">
            <v>84</v>
          </cell>
          <cell r="D52">
            <v>91</v>
          </cell>
          <cell r="E52">
            <v>175</v>
          </cell>
          <cell r="F52">
            <v>89</v>
          </cell>
        </row>
        <row r="53">
          <cell r="B53" t="str">
            <v>Jasper</v>
          </cell>
          <cell r="C53">
            <v>54</v>
          </cell>
          <cell r="D53">
            <v>48</v>
          </cell>
          <cell r="E53">
            <v>102</v>
          </cell>
          <cell r="F53">
            <v>53</v>
          </cell>
        </row>
        <row r="54">
          <cell r="B54" t="str">
            <v>Jefferson</v>
          </cell>
          <cell r="C54">
            <v>114</v>
          </cell>
          <cell r="D54">
            <v>112</v>
          </cell>
          <cell r="E54">
            <v>226</v>
          </cell>
          <cell r="F54">
            <v>114</v>
          </cell>
        </row>
        <row r="55">
          <cell r="B55" t="str">
            <v>Johnson</v>
          </cell>
          <cell r="C55">
            <v>19</v>
          </cell>
          <cell r="D55">
            <v>22</v>
          </cell>
          <cell r="E55">
            <v>41</v>
          </cell>
          <cell r="F55">
            <v>15</v>
          </cell>
        </row>
        <row r="56">
          <cell r="B56" t="str">
            <v>Knox</v>
          </cell>
          <cell r="C56">
            <v>22</v>
          </cell>
          <cell r="D56">
            <v>1</v>
          </cell>
          <cell r="E56">
            <v>23</v>
          </cell>
          <cell r="F56">
            <v>10</v>
          </cell>
        </row>
        <row r="57">
          <cell r="B57" t="str">
            <v>Laclede</v>
          </cell>
          <cell r="C57">
            <v>99</v>
          </cell>
          <cell r="D57">
            <v>102</v>
          </cell>
          <cell r="E57">
            <v>201</v>
          </cell>
          <cell r="F57">
            <v>99</v>
          </cell>
        </row>
        <row r="58">
          <cell r="B58" t="str">
            <v>Lafayette</v>
          </cell>
          <cell r="C58">
            <v>57</v>
          </cell>
          <cell r="D58">
            <v>48</v>
          </cell>
          <cell r="E58">
            <v>105</v>
          </cell>
          <cell r="F58">
            <v>56</v>
          </cell>
        </row>
        <row r="59">
          <cell r="B59" t="str">
            <v>Lawrence</v>
          </cell>
          <cell r="C59">
            <v>46</v>
          </cell>
          <cell r="D59">
            <v>59</v>
          </cell>
          <cell r="E59">
            <v>105</v>
          </cell>
          <cell r="F59">
            <v>56</v>
          </cell>
        </row>
        <row r="60">
          <cell r="B60" t="str">
            <v>Lewis</v>
          </cell>
          <cell r="C60">
            <v>29</v>
          </cell>
          <cell r="D60">
            <v>33</v>
          </cell>
          <cell r="E60">
            <v>62</v>
          </cell>
          <cell r="F60">
            <v>33</v>
          </cell>
        </row>
        <row r="61">
          <cell r="B61" t="str">
            <v>Lincoln</v>
          </cell>
          <cell r="C61">
            <v>107</v>
          </cell>
          <cell r="D61">
            <v>101</v>
          </cell>
          <cell r="E61">
            <v>208</v>
          </cell>
          <cell r="F61">
            <v>105</v>
          </cell>
        </row>
        <row r="62">
          <cell r="B62" t="str">
            <v>Linn</v>
          </cell>
          <cell r="C62">
            <v>22</v>
          </cell>
          <cell r="D62">
            <v>29</v>
          </cell>
          <cell r="E62">
            <v>51</v>
          </cell>
          <cell r="F62">
            <v>22</v>
          </cell>
        </row>
        <row r="63">
          <cell r="B63" t="str">
            <v>Livingston</v>
          </cell>
          <cell r="C63">
            <v>76</v>
          </cell>
          <cell r="D63">
            <v>72</v>
          </cell>
          <cell r="E63">
            <v>148</v>
          </cell>
          <cell r="F63">
            <v>75</v>
          </cell>
        </row>
        <row r="64">
          <cell r="B64" t="str">
            <v>Macon</v>
          </cell>
          <cell r="C64">
            <v>6</v>
          </cell>
          <cell r="D64">
            <v>1</v>
          </cell>
          <cell r="E64">
            <v>7</v>
          </cell>
          <cell r="F64">
            <v>5</v>
          </cell>
        </row>
        <row r="65">
          <cell r="B65" t="str">
            <v>Madison</v>
          </cell>
          <cell r="C65">
            <v>96</v>
          </cell>
          <cell r="D65">
            <v>94</v>
          </cell>
          <cell r="E65">
            <v>190</v>
          </cell>
          <cell r="F65">
            <v>94</v>
          </cell>
        </row>
        <row r="66">
          <cell r="B66" t="str">
            <v>Maries</v>
          </cell>
          <cell r="C66">
            <v>111</v>
          </cell>
          <cell r="D66">
            <v>106</v>
          </cell>
          <cell r="E66">
            <v>217</v>
          </cell>
          <cell r="F66">
            <v>108</v>
          </cell>
        </row>
        <row r="67">
          <cell r="B67" t="str">
            <v>Marion</v>
          </cell>
          <cell r="C67">
            <v>80</v>
          </cell>
          <cell r="D67">
            <v>79</v>
          </cell>
          <cell r="E67">
            <v>159</v>
          </cell>
          <cell r="F67">
            <v>78</v>
          </cell>
        </row>
        <row r="68">
          <cell r="B68" t="str">
            <v>McDonald</v>
          </cell>
          <cell r="C68">
            <v>59</v>
          </cell>
          <cell r="D68">
            <v>60</v>
          </cell>
          <cell r="E68">
            <v>119</v>
          </cell>
          <cell r="F68">
            <v>62</v>
          </cell>
        </row>
        <row r="69">
          <cell r="B69" t="str">
            <v>Mercer</v>
          </cell>
          <cell r="C69">
            <v>1</v>
          </cell>
          <cell r="D69">
            <v>1</v>
          </cell>
          <cell r="E69">
            <v>2</v>
          </cell>
          <cell r="F69">
            <v>1</v>
          </cell>
        </row>
        <row r="70">
          <cell r="B70" t="str">
            <v>Miller</v>
          </cell>
          <cell r="C70">
            <v>44</v>
          </cell>
          <cell r="D70">
            <v>54</v>
          </cell>
          <cell r="E70">
            <v>98</v>
          </cell>
          <cell r="F70">
            <v>52</v>
          </cell>
        </row>
        <row r="71">
          <cell r="B71" t="str">
            <v>Mississippi</v>
          </cell>
          <cell r="C71">
            <v>43</v>
          </cell>
          <cell r="D71">
            <v>69</v>
          </cell>
          <cell r="E71">
            <v>112</v>
          </cell>
          <cell r="F71">
            <v>61</v>
          </cell>
        </row>
        <row r="72">
          <cell r="B72" t="str">
            <v>Moniteau</v>
          </cell>
          <cell r="C72">
            <v>33</v>
          </cell>
          <cell r="D72">
            <v>43</v>
          </cell>
          <cell r="E72">
            <v>76</v>
          </cell>
          <cell r="F72">
            <v>38</v>
          </cell>
        </row>
        <row r="73">
          <cell r="B73" t="str">
            <v>Monroe</v>
          </cell>
          <cell r="C73">
            <v>40</v>
          </cell>
          <cell r="D73">
            <v>19</v>
          </cell>
          <cell r="E73">
            <v>59</v>
          </cell>
          <cell r="F73">
            <v>29</v>
          </cell>
        </row>
        <row r="74">
          <cell r="B74" t="str">
            <v>Montgomery</v>
          </cell>
          <cell r="C74">
            <v>92</v>
          </cell>
          <cell r="D74">
            <v>87</v>
          </cell>
          <cell r="E74">
            <v>179</v>
          </cell>
          <cell r="F74">
            <v>91</v>
          </cell>
        </row>
        <row r="75">
          <cell r="B75" t="str">
            <v>Morgan</v>
          </cell>
          <cell r="C75">
            <v>26</v>
          </cell>
          <cell r="D75">
            <v>31</v>
          </cell>
          <cell r="E75">
            <v>57</v>
          </cell>
          <cell r="F75">
            <v>27</v>
          </cell>
        </row>
        <row r="76">
          <cell r="B76" t="str">
            <v>New Madrid</v>
          </cell>
          <cell r="C76">
            <v>86</v>
          </cell>
          <cell r="D76">
            <v>74</v>
          </cell>
          <cell r="E76">
            <v>160</v>
          </cell>
          <cell r="F76">
            <v>80</v>
          </cell>
        </row>
        <row r="77">
          <cell r="B77" t="str">
            <v>Newton</v>
          </cell>
          <cell r="C77">
            <v>69</v>
          </cell>
          <cell r="D77">
            <v>90</v>
          </cell>
          <cell r="E77">
            <v>159</v>
          </cell>
          <cell r="F77">
            <v>78</v>
          </cell>
        </row>
        <row r="78">
          <cell r="B78" t="str">
            <v>Nodaway</v>
          </cell>
          <cell r="C78">
            <v>5</v>
          </cell>
          <cell r="D78">
            <v>13</v>
          </cell>
          <cell r="E78">
            <v>18</v>
          </cell>
          <cell r="F78">
            <v>9</v>
          </cell>
        </row>
        <row r="79">
          <cell r="B79" t="str">
            <v>Oregon</v>
          </cell>
          <cell r="C79">
            <v>7</v>
          </cell>
          <cell r="D79">
            <v>1</v>
          </cell>
          <cell r="E79">
            <v>8</v>
          </cell>
          <cell r="F79">
            <v>6</v>
          </cell>
        </row>
        <row r="80">
          <cell r="B80" t="str">
            <v>Osage</v>
          </cell>
          <cell r="C80">
            <v>42</v>
          </cell>
          <cell r="D80">
            <v>38</v>
          </cell>
          <cell r="E80">
            <v>80</v>
          </cell>
          <cell r="F80">
            <v>43</v>
          </cell>
        </row>
        <row r="81">
          <cell r="B81" t="str">
            <v>Ozark</v>
          </cell>
          <cell r="C81">
            <v>36</v>
          </cell>
          <cell r="D81">
            <v>17</v>
          </cell>
          <cell r="E81">
            <v>53</v>
          </cell>
          <cell r="F81">
            <v>23</v>
          </cell>
        </row>
        <row r="82">
          <cell r="B82" t="str">
            <v>Pemiscot</v>
          </cell>
          <cell r="C82">
            <v>61</v>
          </cell>
          <cell r="D82">
            <v>81</v>
          </cell>
          <cell r="E82">
            <v>142</v>
          </cell>
          <cell r="F82">
            <v>72</v>
          </cell>
        </row>
        <row r="83">
          <cell r="B83" t="str">
            <v>Perry</v>
          </cell>
          <cell r="C83">
            <v>82</v>
          </cell>
          <cell r="D83">
            <v>83</v>
          </cell>
          <cell r="E83">
            <v>165</v>
          </cell>
          <cell r="F83">
            <v>83</v>
          </cell>
        </row>
        <row r="84">
          <cell r="B84" t="str">
            <v>Pettis</v>
          </cell>
          <cell r="C84">
            <v>41</v>
          </cell>
          <cell r="D84">
            <v>48</v>
          </cell>
          <cell r="E84">
            <v>89</v>
          </cell>
          <cell r="F84">
            <v>46</v>
          </cell>
        </row>
        <row r="85">
          <cell r="B85" t="str">
            <v>Phelps</v>
          </cell>
          <cell r="C85">
            <v>110</v>
          </cell>
          <cell r="D85">
            <v>110</v>
          </cell>
          <cell r="E85">
            <v>220</v>
          </cell>
          <cell r="F85">
            <v>110</v>
          </cell>
        </row>
        <row r="86">
          <cell r="B86" t="str">
            <v>Pike</v>
          </cell>
          <cell r="C86">
            <v>91</v>
          </cell>
          <cell r="D86">
            <v>96</v>
          </cell>
          <cell r="E86">
            <v>187</v>
          </cell>
          <cell r="F86">
            <v>93</v>
          </cell>
        </row>
        <row r="87">
          <cell r="B87" t="str">
            <v>Platte</v>
          </cell>
          <cell r="C87">
            <v>47</v>
          </cell>
          <cell r="D87">
            <v>64</v>
          </cell>
          <cell r="E87">
            <v>111</v>
          </cell>
          <cell r="F87">
            <v>59</v>
          </cell>
        </row>
        <row r="88">
          <cell r="B88" t="str">
            <v>Polk</v>
          </cell>
          <cell r="C88">
            <v>68</v>
          </cell>
          <cell r="D88">
            <v>71</v>
          </cell>
          <cell r="E88">
            <v>139</v>
          </cell>
          <cell r="F88">
            <v>68</v>
          </cell>
        </row>
        <row r="89">
          <cell r="B89" t="str">
            <v>Pulaski</v>
          </cell>
          <cell r="C89">
            <v>112</v>
          </cell>
          <cell r="D89">
            <v>113</v>
          </cell>
          <cell r="E89">
            <v>225</v>
          </cell>
          <cell r="F89">
            <v>113</v>
          </cell>
        </row>
        <row r="90">
          <cell r="B90" t="str">
            <v>Putnam</v>
          </cell>
          <cell r="C90">
            <v>56</v>
          </cell>
          <cell r="D90">
            <v>37</v>
          </cell>
          <cell r="E90">
            <v>93</v>
          </cell>
          <cell r="F90">
            <v>49</v>
          </cell>
        </row>
        <row r="91">
          <cell r="B91" t="str">
            <v>Ralls</v>
          </cell>
          <cell r="C91">
            <v>44</v>
          </cell>
          <cell r="D91">
            <v>14</v>
          </cell>
          <cell r="E91">
            <v>58</v>
          </cell>
          <cell r="F91">
            <v>28</v>
          </cell>
        </row>
        <row r="92">
          <cell r="B92" t="str">
            <v>Randolph</v>
          </cell>
          <cell r="C92">
            <v>35</v>
          </cell>
          <cell r="D92">
            <v>33</v>
          </cell>
          <cell r="E92">
            <v>68</v>
          </cell>
          <cell r="F92">
            <v>35</v>
          </cell>
        </row>
        <row r="93">
          <cell r="B93" t="str">
            <v>Ray</v>
          </cell>
          <cell r="C93">
            <v>29</v>
          </cell>
          <cell r="D93">
            <v>38</v>
          </cell>
          <cell r="E93">
            <v>67</v>
          </cell>
          <cell r="F93">
            <v>34</v>
          </cell>
        </row>
        <row r="94">
          <cell r="B94" t="str">
            <v>Reynolds</v>
          </cell>
          <cell r="C94">
            <v>34</v>
          </cell>
          <cell r="D94">
            <v>26</v>
          </cell>
          <cell r="E94">
            <v>60</v>
          </cell>
          <cell r="F94">
            <v>32</v>
          </cell>
        </row>
        <row r="95">
          <cell r="B95" t="str">
            <v>Ripley</v>
          </cell>
          <cell r="C95">
            <v>14</v>
          </cell>
          <cell r="D95">
            <v>23</v>
          </cell>
          <cell r="E95">
            <v>37</v>
          </cell>
          <cell r="F95">
            <v>13</v>
          </cell>
        </row>
        <row r="96">
          <cell r="B96" t="str">
            <v>Saline</v>
          </cell>
          <cell r="C96">
            <v>29</v>
          </cell>
          <cell r="D96">
            <v>48</v>
          </cell>
          <cell r="E96">
            <v>77</v>
          </cell>
          <cell r="F96">
            <v>40</v>
          </cell>
        </row>
        <row r="97">
          <cell r="B97" t="str">
            <v>Schuyler</v>
          </cell>
          <cell r="C97">
            <v>18</v>
          </cell>
          <cell r="D97">
            <v>38</v>
          </cell>
          <cell r="E97">
            <v>56</v>
          </cell>
          <cell r="F97">
            <v>25</v>
          </cell>
        </row>
        <row r="98">
          <cell r="B98" t="str">
            <v>Scotland</v>
          </cell>
          <cell r="C98">
            <v>48</v>
          </cell>
          <cell r="D98">
            <v>1</v>
          </cell>
          <cell r="E98">
            <v>49</v>
          </cell>
          <cell r="F98">
            <v>21</v>
          </cell>
        </row>
        <row r="99">
          <cell r="B99" t="str">
            <v>Scott</v>
          </cell>
          <cell r="C99">
            <v>53</v>
          </cell>
          <cell r="D99">
            <v>67</v>
          </cell>
          <cell r="E99">
            <v>120</v>
          </cell>
          <cell r="F99">
            <v>64</v>
          </cell>
        </row>
        <row r="100">
          <cell r="B100" t="str">
            <v>Shannon</v>
          </cell>
          <cell r="C100">
            <v>11</v>
          </cell>
          <cell r="D100">
            <v>1</v>
          </cell>
          <cell r="E100">
            <v>12</v>
          </cell>
          <cell r="F100">
            <v>8</v>
          </cell>
        </row>
        <row r="101">
          <cell r="B101" t="str">
            <v>Shelby</v>
          </cell>
          <cell r="C101">
            <v>38</v>
          </cell>
          <cell r="D101">
            <v>1</v>
          </cell>
          <cell r="E101">
            <v>39</v>
          </cell>
          <cell r="F101">
            <v>14</v>
          </cell>
        </row>
        <row r="102">
          <cell r="B102" t="str">
            <v>St. Charles</v>
          </cell>
          <cell r="C102">
            <v>94</v>
          </cell>
          <cell r="D102">
            <v>98</v>
          </cell>
          <cell r="E102">
            <v>192</v>
          </cell>
          <cell r="F102">
            <v>96</v>
          </cell>
        </row>
        <row r="103">
          <cell r="B103" t="str">
            <v>St. Clair</v>
          </cell>
          <cell r="C103">
            <v>8</v>
          </cell>
          <cell r="D103">
            <v>35</v>
          </cell>
          <cell r="E103">
            <v>43</v>
          </cell>
          <cell r="F103">
            <v>17</v>
          </cell>
        </row>
        <row r="104">
          <cell r="B104" t="str">
            <v>St. Francois</v>
          </cell>
          <cell r="C104">
            <v>103</v>
          </cell>
          <cell r="D104">
            <v>104</v>
          </cell>
          <cell r="E104">
            <v>207</v>
          </cell>
          <cell r="F104">
            <v>104</v>
          </cell>
        </row>
        <row r="105">
          <cell r="B105" t="str">
            <v>St. Louis</v>
          </cell>
          <cell r="C105">
            <v>105</v>
          </cell>
          <cell r="D105">
            <v>107</v>
          </cell>
          <cell r="E105">
            <v>212</v>
          </cell>
          <cell r="F105">
            <v>107</v>
          </cell>
        </row>
        <row r="106">
          <cell r="B106" t="str">
            <v>St. Louis City</v>
          </cell>
          <cell r="C106">
            <v>115</v>
          </cell>
          <cell r="D106">
            <v>115</v>
          </cell>
          <cell r="E106">
            <v>230</v>
          </cell>
          <cell r="F106">
            <v>115</v>
          </cell>
        </row>
        <row r="107">
          <cell r="B107" t="str">
            <v>Ste. Genevieve</v>
          </cell>
          <cell r="C107">
            <v>101</v>
          </cell>
          <cell r="D107">
            <v>93</v>
          </cell>
          <cell r="E107">
            <v>194</v>
          </cell>
          <cell r="F107">
            <v>97</v>
          </cell>
        </row>
        <row r="108">
          <cell r="B108" t="str">
            <v>Stoddard</v>
          </cell>
          <cell r="C108">
            <v>63</v>
          </cell>
          <cell r="D108">
            <v>78</v>
          </cell>
          <cell r="E108">
            <v>141</v>
          </cell>
          <cell r="F108">
            <v>71</v>
          </cell>
        </row>
        <row r="109">
          <cell r="B109" t="str">
            <v>Stone</v>
          </cell>
          <cell r="C109">
            <v>88</v>
          </cell>
          <cell r="D109">
            <v>72</v>
          </cell>
          <cell r="E109">
            <v>160</v>
          </cell>
          <cell r="F109">
            <v>80</v>
          </cell>
        </row>
        <row r="110">
          <cell r="B110" t="str">
            <v>Sullivan</v>
          </cell>
          <cell r="C110">
            <v>94</v>
          </cell>
          <cell r="D110">
            <v>100</v>
          </cell>
          <cell r="E110">
            <v>194</v>
          </cell>
          <cell r="F110">
            <v>97</v>
          </cell>
        </row>
        <row r="111">
          <cell r="B111" t="str">
            <v>Taney</v>
          </cell>
          <cell r="C111">
            <v>81</v>
          </cell>
          <cell r="D111">
            <v>88</v>
          </cell>
          <cell r="E111">
            <v>169</v>
          </cell>
          <cell r="F111">
            <v>87</v>
          </cell>
        </row>
        <row r="112">
          <cell r="B112" t="str">
            <v>Texas</v>
          </cell>
          <cell r="C112">
            <v>98</v>
          </cell>
          <cell r="D112">
            <v>92</v>
          </cell>
          <cell r="E112">
            <v>190</v>
          </cell>
          <cell r="F112">
            <v>94</v>
          </cell>
        </row>
        <row r="113">
          <cell r="B113" t="str">
            <v>Vernon</v>
          </cell>
          <cell r="C113">
            <v>67</v>
          </cell>
          <cell r="D113">
            <v>76</v>
          </cell>
          <cell r="E113">
            <v>143</v>
          </cell>
          <cell r="F113">
            <v>74</v>
          </cell>
        </row>
        <row r="114">
          <cell r="B114" t="str">
            <v>Warren</v>
          </cell>
          <cell r="C114">
            <v>104</v>
          </cell>
          <cell r="D114">
            <v>97</v>
          </cell>
          <cell r="E114">
            <v>201</v>
          </cell>
          <cell r="F114">
            <v>99</v>
          </cell>
        </row>
        <row r="115">
          <cell r="B115" t="str">
            <v>Washington</v>
          </cell>
          <cell r="C115">
            <v>106</v>
          </cell>
          <cell r="D115">
            <v>99</v>
          </cell>
          <cell r="E115">
            <v>205</v>
          </cell>
          <cell r="F115">
            <v>103</v>
          </cell>
        </row>
        <row r="116">
          <cell r="B116" t="str">
            <v>Wayne</v>
          </cell>
          <cell r="C116">
            <v>78</v>
          </cell>
          <cell r="D116">
            <v>25</v>
          </cell>
          <cell r="E116">
            <v>103</v>
          </cell>
          <cell r="F116">
            <v>54</v>
          </cell>
        </row>
        <row r="117">
          <cell r="B117" t="str">
            <v>Webster</v>
          </cell>
          <cell r="C117">
            <v>87</v>
          </cell>
          <cell r="D117">
            <v>75</v>
          </cell>
          <cell r="E117">
            <v>162</v>
          </cell>
          <cell r="F117">
            <v>82</v>
          </cell>
        </row>
        <row r="118">
          <cell r="B118" t="str">
            <v>Worth</v>
          </cell>
          <cell r="C118">
            <v>1</v>
          </cell>
          <cell r="D118">
            <v>1</v>
          </cell>
          <cell r="E118">
            <v>2</v>
          </cell>
          <cell r="F118">
            <v>1</v>
          </cell>
        </row>
        <row r="119">
          <cell r="B119" t="str">
            <v>Wright</v>
          </cell>
          <cell r="C119">
            <v>59</v>
          </cell>
          <cell r="D119">
            <v>16</v>
          </cell>
          <cell r="E119">
            <v>75</v>
          </cell>
          <cell r="F119">
            <v>37</v>
          </cell>
        </row>
        <row r="121">
          <cell r="B121" t="str">
            <v xml:space="preserve">*Identified as vulnerable to rapid dissemination of HIV/HCV among PWID by the National Vulnerability Assessment. See the "Information" tab for details on the National Vulnerability Assessment. </v>
          </cell>
        </row>
        <row r="122">
          <cell r="B122" t="str">
            <v xml:space="preserve">See Appendix C in the full report at http://health.mo.gov/data/opioids/assessments.php for information on data years, data sources, etc. </v>
          </cell>
        </row>
        <row r="126">
          <cell r="B126" t="str">
            <v>REMEMBER TO</v>
          </cell>
        </row>
        <row r="127">
          <cell r="B127" t="str">
            <v>* Add back asterisks after more vulnerable county names</v>
          </cell>
        </row>
      </sheetData>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health.mo.gov/data/opioids/assessments.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workbookViewId="0"/>
  </sheetViews>
  <sheetFormatPr defaultRowHeight="14.4" x14ac:dyDescent="0.3"/>
  <sheetData>
    <row r="1" spans="1:14" ht="18" x14ac:dyDescent="0.3">
      <c r="A1" s="159" t="s">
        <v>150</v>
      </c>
    </row>
    <row r="2" spans="1:14" ht="90" customHeight="1" x14ac:dyDescent="0.3">
      <c r="A2" s="252" t="s">
        <v>153</v>
      </c>
      <c r="B2" s="252"/>
      <c r="C2" s="252"/>
      <c r="D2" s="252"/>
      <c r="E2" s="252"/>
      <c r="F2" s="252"/>
      <c r="G2" s="252"/>
      <c r="H2" s="252"/>
      <c r="I2" s="252"/>
      <c r="J2" s="252"/>
      <c r="K2" s="252"/>
      <c r="L2" s="252"/>
      <c r="M2" s="252"/>
      <c r="N2" s="252"/>
    </row>
    <row r="3" spans="1:14" ht="54" customHeight="1" x14ac:dyDescent="0.3">
      <c r="A3" s="252" t="s">
        <v>151</v>
      </c>
      <c r="B3" s="252"/>
      <c r="C3" s="252"/>
      <c r="D3" s="252"/>
      <c r="E3" s="252"/>
      <c r="F3" s="252"/>
      <c r="G3" s="252"/>
      <c r="H3" s="252"/>
      <c r="I3" s="252"/>
      <c r="J3" s="252"/>
      <c r="K3" s="252"/>
      <c r="L3" s="252"/>
      <c r="M3" s="252"/>
      <c r="N3" s="252"/>
    </row>
    <row r="4" spans="1:14" ht="15.6" x14ac:dyDescent="0.3">
      <c r="A4" s="160"/>
      <c r="B4" s="160"/>
      <c r="C4" s="160"/>
      <c r="D4" s="160"/>
      <c r="E4" s="160"/>
      <c r="F4" s="160"/>
      <c r="G4" s="160"/>
      <c r="H4" s="160"/>
      <c r="I4" s="160"/>
      <c r="J4" s="160"/>
      <c r="K4" s="160"/>
      <c r="L4" s="160"/>
      <c r="M4" s="160"/>
      <c r="N4" s="160"/>
    </row>
    <row r="5" spans="1:14" ht="18" x14ac:dyDescent="0.3">
      <c r="A5" s="159" t="s">
        <v>154</v>
      </c>
      <c r="B5" s="160"/>
      <c r="C5" s="160"/>
      <c r="D5" s="160"/>
      <c r="E5" s="160"/>
      <c r="F5" s="160"/>
      <c r="G5" s="160"/>
      <c r="H5" s="160"/>
      <c r="I5" s="160"/>
      <c r="J5" s="160"/>
      <c r="K5" s="160"/>
      <c r="L5" s="160"/>
      <c r="M5" s="160"/>
      <c r="N5" s="160"/>
    </row>
    <row r="6" spans="1:14" ht="54" customHeight="1" x14ac:dyDescent="0.3">
      <c r="A6" s="252" t="s">
        <v>156</v>
      </c>
      <c r="B6" s="252"/>
      <c r="C6" s="252"/>
      <c r="D6" s="252"/>
      <c r="E6" s="252"/>
      <c r="F6" s="252"/>
      <c r="G6" s="252"/>
      <c r="H6" s="252"/>
      <c r="I6" s="252"/>
      <c r="J6" s="252"/>
      <c r="K6" s="252"/>
      <c r="L6" s="252"/>
      <c r="M6" s="252"/>
      <c r="N6" s="252"/>
    </row>
    <row r="7" spans="1:14" ht="36" customHeight="1" x14ac:dyDescent="0.3">
      <c r="A7" s="252" t="s">
        <v>155</v>
      </c>
      <c r="B7" s="252"/>
      <c r="C7" s="252"/>
      <c r="D7" s="252"/>
      <c r="E7" s="252"/>
      <c r="F7" s="252"/>
      <c r="G7" s="252"/>
      <c r="H7" s="252"/>
      <c r="I7" s="252"/>
      <c r="J7" s="252"/>
      <c r="K7" s="252"/>
      <c r="L7" s="252"/>
      <c r="M7" s="252"/>
      <c r="N7" s="252"/>
    </row>
    <row r="8" spans="1:14" ht="15.6" x14ac:dyDescent="0.3">
      <c r="A8" s="160"/>
      <c r="B8" s="160"/>
      <c r="C8" s="160"/>
      <c r="D8" s="160"/>
      <c r="E8" s="160"/>
      <c r="F8" s="160"/>
      <c r="G8" s="160"/>
      <c r="H8" s="160"/>
      <c r="I8" s="160"/>
      <c r="J8" s="160"/>
      <c r="K8" s="160"/>
      <c r="L8" s="160"/>
      <c r="M8" s="160"/>
      <c r="N8" s="160"/>
    </row>
    <row r="9" spans="1:14" ht="18" x14ac:dyDescent="0.3">
      <c r="A9" s="159" t="s">
        <v>157</v>
      </c>
      <c r="B9" s="160"/>
      <c r="C9" s="160"/>
      <c r="D9" s="160"/>
      <c r="E9" s="160"/>
      <c r="F9" s="160"/>
      <c r="G9" s="160"/>
      <c r="H9" s="160"/>
      <c r="I9" s="160"/>
      <c r="J9" s="160"/>
      <c r="K9" s="160"/>
      <c r="L9" s="160"/>
      <c r="M9" s="160"/>
      <c r="N9" s="160"/>
    </row>
    <row r="10" spans="1:14" ht="36" customHeight="1" x14ac:dyDescent="0.3">
      <c r="A10" s="252" t="s">
        <v>152</v>
      </c>
      <c r="B10" s="252"/>
      <c r="C10" s="252"/>
      <c r="D10" s="252"/>
      <c r="E10" s="252"/>
      <c r="F10" s="252"/>
      <c r="G10" s="252"/>
      <c r="H10" s="252"/>
      <c r="I10" s="252"/>
      <c r="J10" s="252"/>
      <c r="K10" s="252"/>
      <c r="L10" s="252"/>
      <c r="M10" s="252"/>
      <c r="N10" s="252"/>
    </row>
    <row r="11" spans="1:14" ht="45.6" customHeight="1" x14ac:dyDescent="0.3">
      <c r="A11" s="251" t="s">
        <v>158</v>
      </c>
      <c r="B11" s="251"/>
      <c r="C11" s="251"/>
      <c r="D11" s="251"/>
      <c r="E11" s="251"/>
      <c r="F11" s="251"/>
      <c r="G11" s="251"/>
      <c r="H11" s="251"/>
      <c r="I11" s="251"/>
      <c r="J11" s="251"/>
      <c r="K11" s="251"/>
      <c r="L11" s="251"/>
      <c r="M11" s="251"/>
      <c r="N11" s="251"/>
    </row>
  </sheetData>
  <mergeCells count="6">
    <mergeCell ref="A11:N11"/>
    <mergeCell ref="A2:N2"/>
    <mergeCell ref="A3:N3"/>
    <mergeCell ref="A10:N10"/>
    <mergeCell ref="A6:N6"/>
    <mergeCell ref="A7:N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25"/>
  <sheetViews>
    <sheetView workbookViewId="0">
      <pane xSplit="2" ySplit="5" topLeftCell="C6" activePane="bottomRight" state="frozen"/>
      <selection pane="topRight" activeCell="C1" sqref="C1"/>
      <selection pane="bottomLeft" activeCell="A6" sqref="A6"/>
      <selection pane="bottomRight" activeCell="B4" sqref="B4"/>
    </sheetView>
  </sheetViews>
  <sheetFormatPr defaultColWidth="8.88671875" defaultRowHeight="14.4" x14ac:dyDescent="0.3"/>
  <cols>
    <col min="1" max="1" width="8.88671875" style="62"/>
    <col min="2" max="2" width="13.21875" bestFit="1" customWidth="1"/>
    <col min="3" max="17" width="9.109375" customWidth="1"/>
    <col min="18" max="16384" width="8.88671875" style="62"/>
  </cols>
  <sheetData>
    <row r="1" spans="2:17" ht="15.6" x14ac:dyDescent="0.3">
      <c r="B1" s="151" t="s">
        <v>214</v>
      </c>
    </row>
    <row r="2" spans="2:17" ht="15" thickBot="1" x14ac:dyDescent="0.35"/>
    <row r="3" spans="2:17" ht="15" thickTop="1" x14ac:dyDescent="0.3">
      <c r="B3" s="258" t="s">
        <v>235</v>
      </c>
      <c r="C3" s="259"/>
      <c r="D3" s="259"/>
      <c r="E3" s="259"/>
      <c r="F3" s="259"/>
      <c r="G3" s="259"/>
      <c r="H3" s="259"/>
      <c r="I3" s="259"/>
      <c r="J3" s="259"/>
      <c r="K3" s="259"/>
      <c r="L3" s="259"/>
      <c r="M3" s="259"/>
      <c r="N3" s="259"/>
      <c r="O3" s="259"/>
      <c r="P3" s="259"/>
      <c r="Q3" s="260"/>
    </row>
    <row r="4" spans="2:17" x14ac:dyDescent="0.3">
      <c r="B4" s="1"/>
      <c r="C4" s="253" t="s">
        <v>117</v>
      </c>
      <c r="D4" s="254"/>
      <c r="E4" s="254"/>
      <c r="F4" s="254"/>
      <c r="G4" s="254"/>
      <c r="H4" s="255"/>
      <c r="I4" s="254" t="s">
        <v>118</v>
      </c>
      <c r="J4" s="254"/>
      <c r="K4" s="254"/>
      <c r="L4" s="254"/>
      <c r="M4" s="254"/>
      <c r="N4" s="254"/>
      <c r="O4" s="256" t="s">
        <v>119</v>
      </c>
      <c r="P4" s="256"/>
      <c r="Q4" s="257"/>
    </row>
    <row r="5" spans="2:17" ht="109.8" x14ac:dyDescent="0.3">
      <c r="B5" s="2" t="s">
        <v>102</v>
      </c>
      <c r="C5" s="3" t="s">
        <v>103</v>
      </c>
      <c r="D5" s="4" t="s">
        <v>104</v>
      </c>
      <c r="E5" s="4" t="s">
        <v>105</v>
      </c>
      <c r="F5" s="4" t="s">
        <v>106</v>
      </c>
      <c r="G5" s="5" t="s">
        <v>234</v>
      </c>
      <c r="H5" s="6" t="s">
        <v>107</v>
      </c>
      <c r="I5" s="3" t="s">
        <v>108</v>
      </c>
      <c r="J5" s="4" t="s">
        <v>109</v>
      </c>
      <c r="K5" s="4" t="s">
        <v>110</v>
      </c>
      <c r="L5" s="4" t="s">
        <v>111</v>
      </c>
      <c r="M5" s="5" t="s">
        <v>112</v>
      </c>
      <c r="N5" s="7" t="s">
        <v>113</v>
      </c>
      <c r="O5" s="8" t="s">
        <v>114</v>
      </c>
      <c r="P5" s="9" t="s">
        <v>115</v>
      </c>
      <c r="Q5" s="10" t="s">
        <v>116</v>
      </c>
    </row>
    <row r="6" spans="2:17" x14ac:dyDescent="0.3">
      <c r="B6" s="36" t="s">
        <v>0</v>
      </c>
      <c r="C6" s="37">
        <f>VLOOKUP(B6,'[1]Appendix A - OD Deaths'!B5:F119,5,FALSE)</f>
        <v>42</v>
      </c>
      <c r="D6" s="38">
        <v>56</v>
      </c>
      <c r="E6" s="38">
        <v>49</v>
      </c>
      <c r="F6" s="38">
        <v>29</v>
      </c>
      <c r="G6" s="39">
        <v>39</v>
      </c>
      <c r="H6" s="40">
        <f>SUM(C6:G6)*3</f>
        <v>645</v>
      </c>
      <c r="I6" s="41">
        <v>24</v>
      </c>
      <c r="J6" s="42">
        <v>88</v>
      </c>
      <c r="K6" s="42">
        <v>105</v>
      </c>
      <c r="L6" s="38">
        <v>86</v>
      </c>
      <c r="M6" s="39">
        <v>28</v>
      </c>
      <c r="N6" s="43">
        <f>SUM(I6:M6)</f>
        <v>331</v>
      </c>
      <c r="O6" s="44">
        <f>H6+N6</f>
        <v>976</v>
      </c>
      <c r="P6" s="42">
        <f>RANK(O6,($O$6:$O$120),1)</f>
        <v>37</v>
      </c>
      <c r="Q6" s="45">
        <f>(MATCH(O6,PERCENTILE($O$6:$O$120,{0,1,2,3,4}/5),1))</f>
        <v>2</v>
      </c>
    </row>
    <row r="7" spans="2:17" x14ac:dyDescent="0.3">
      <c r="B7" s="11" t="s">
        <v>1</v>
      </c>
      <c r="C7" s="12">
        <f>VLOOKUP(B7,'[1]Appendix A - OD Deaths'!B6:F120,5,FALSE)</f>
        <v>36</v>
      </c>
      <c r="D7" s="13">
        <v>96</v>
      </c>
      <c r="E7" s="13">
        <v>21</v>
      </c>
      <c r="F7" s="13">
        <v>97</v>
      </c>
      <c r="G7" s="14">
        <v>13</v>
      </c>
      <c r="H7" s="15">
        <f t="shared" ref="H7:H70" si="0">SUM(C7:G7)*3</f>
        <v>789</v>
      </c>
      <c r="I7" s="16">
        <v>14</v>
      </c>
      <c r="J7" s="17">
        <v>15</v>
      </c>
      <c r="K7" s="17">
        <v>5</v>
      </c>
      <c r="L7" s="13">
        <v>17</v>
      </c>
      <c r="M7" s="14">
        <v>6</v>
      </c>
      <c r="N7" s="18">
        <f t="shared" ref="N7:N70" si="1">SUM(I7:M7)</f>
        <v>57</v>
      </c>
      <c r="O7" s="21">
        <f t="shared" ref="O7:O70" si="2">H7+N7</f>
        <v>846</v>
      </c>
      <c r="P7" s="17">
        <f t="shared" ref="P7:P70" si="3">RANK(O7,($O$6:$O$120),1)</f>
        <v>32</v>
      </c>
      <c r="Q7" s="20">
        <f>(MATCH(O7,PERCENTILE($O$6:$O$120,{0,1,2,3,4}/5),1))</f>
        <v>2</v>
      </c>
    </row>
    <row r="8" spans="2:17" x14ac:dyDescent="0.3">
      <c r="B8" s="36" t="s">
        <v>2</v>
      </c>
      <c r="C8" s="37">
        <f>VLOOKUP(B8,'[1]Appendix A - OD Deaths'!B7:F121,5,FALSE)</f>
        <v>1</v>
      </c>
      <c r="D8" s="38">
        <v>2</v>
      </c>
      <c r="E8" s="38">
        <v>1</v>
      </c>
      <c r="F8" s="38">
        <v>61</v>
      </c>
      <c r="G8" s="39">
        <v>13</v>
      </c>
      <c r="H8" s="40">
        <f t="shared" si="0"/>
        <v>234</v>
      </c>
      <c r="I8" s="41">
        <v>15</v>
      </c>
      <c r="J8" s="42">
        <v>38</v>
      </c>
      <c r="K8" s="42">
        <v>23</v>
      </c>
      <c r="L8" s="38">
        <v>8</v>
      </c>
      <c r="M8" s="39">
        <v>37</v>
      </c>
      <c r="N8" s="43">
        <f t="shared" si="1"/>
        <v>121</v>
      </c>
      <c r="O8" s="46">
        <f t="shared" si="2"/>
        <v>355</v>
      </c>
      <c r="P8" s="42">
        <f t="shared" si="3"/>
        <v>1</v>
      </c>
      <c r="Q8" s="45">
        <f>(MATCH(O8,PERCENTILE($O$6:$O$120,{0,1,2,3,4}/5),1))</f>
        <v>1</v>
      </c>
    </row>
    <row r="9" spans="2:17" x14ac:dyDescent="0.3">
      <c r="B9" s="11" t="s">
        <v>3</v>
      </c>
      <c r="C9" s="12">
        <f>VLOOKUP(B9,'[1]Appendix A - OD Deaths'!B8:F122,5,FALSE)</f>
        <v>19</v>
      </c>
      <c r="D9" s="13">
        <v>61</v>
      </c>
      <c r="E9" s="13">
        <v>68</v>
      </c>
      <c r="F9" s="13">
        <v>102</v>
      </c>
      <c r="G9" s="14">
        <v>71</v>
      </c>
      <c r="H9" s="15">
        <f t="shared" si="0"/>
        <v>963</v>
      </c>
      <c r="I9" s="16">
        <v>72</v>
      </c>
      <c r="J9" s="17">
        <v>71</v>
      </c>
      <c r="K9" s="17">
        <v>50</v>
      </c>
      <c r="L9" s="13">
        <v>65</v>
      </c>
      <c r="M9" s="14">
        <v>47</v>
      </c>
      <c r="N9" s="18">
        <f t="shared" si="1"/>
        <v>305</v>
      </c>
      <c r="O9" s="19">
        <f t="shared" si="2"/>
        <v>1268</v>
      </c>
      <c r="P9" s="17">
        <f t="shared" si="3"/>
        <v>76</v>
      </c>
      <c r="Q9" s="20">
        <f>(MATCH(O9,PERCENTILE($O$6:$O$120,{0,1,2,3,4}/5),1))</f>
        <v>4</v>
      </c>
    </row>
    <row r="10" spans="2:17" x14ac:dyDescent="0.3">
      <c r="B10" s="36" t="s">
        <v>4</v>
      </c>
      <c r="C10" s="37">
        <f>VLOOKUP(B10,'[1]Appendix A - OD Deaths'!B9:F123,5,FALSE)</f>
        <v>24</v>
      </c>
      <c r="D10" s="38">
        <v>66</v>
      </c>
      <c r="E10" s="38">
        <v>57</v>
      </c>
      <c r="F10" s="38">
        <v>73</v>
      </c>
      <c r="G10" s="39">
        <v>58</v>
      </c>
      <c r="H10" s="40">
        <f t="shared" si="0"/>
        <v>834</v>
      </c>
      <c r="I10" s="41">
        <v>91</v>
      </c>
      <c r="J10" s="42">
        <v>70</v>
      </c>
      <c r="K10" s="42">
        <v>94</v>
      </c>
      <c r="L10" s="38">
        <v>65</v>
      </c>
      <c r="M10" s="39">
        <v>82</v>
      </c>
      <c r="N10" s="43">
        <f t="shared" si="1"/>
        <v>402</v>
      </c>
      <c r="O10" s="44">
        <f t="shared" si="2"/>
        <v>1236</v>
      </c>
      <c r="P10" s="42">
        <f t="shared" si="3"/>
        <v>72</v>
      </c>
      <c r="Q10" s="45">
        <f>(MATCH(O10,PERCENTILE($O$6:$O$120,{0,1,2,3,4}/5),1))</f>
        <v>4</v>
      </c>
    </row>
    <row r="11" spans="2:17" x14ac:dyDescent="0.3">
      <c r="B11" s="11" t="s">
        <v>5</v>
      </c>
      <c r="C11" s="12">
        <f>VLOOKUP(B11,'[1]Appendix A - OD Deaths'!B10:F124,5,FALSE)</f>
        <v>29</v>
      </c>
      <c r="D11" s="13">
        <v>41</v>
      </c>
      <c r="E11" s="13">
        <v>63</v>
      </c>
      <c r="F11" s="13">
        <v>37</v>
      </c>
      <c r="G11" s="14">
        <v>71</v>
      </c>
      <c r="H11" s="15">
        <f t="shared" si="0"/>
        <v>723</v>
      </c>
      <c r="I11" s="16">
        <v>59</v>
      </c>
      <c r="J11" s="17">
        <v>76</v>
      </c>
      <c r="K11" s="17">
        <v>91</v>
      </c>
      <c r="L11" s="13">
        <v>106</v>
      </c>
      <c r="M11" s="14">
        <v>59</v>
      </c>
      <c r="N11" s="18">
        <f t="shared" si="1"/>
        <v>391</v>
      </c>
      <c r="O11" s="19">
        <f t="shared" si="2"/>
        <v>1114</v>
      </c>
      <c r="P11" s="17">
        <f t="shared" si="3"/>
        <v>52</v>
      </c>
      <c r="Q11" s="20">
        <f>(MATCH(O11,PERCENTILE($O$6:$O$120,{0,1,2,3,4}/5),1))</f>
        <v>3</v>
      </c>
    </row>
    <row r="12" spans="2:17" x14ac:dyDescent="0.3">
      <c r="B12" s="36" t="s">
        <v>221</v>
      </c>
      <c r="C12" s="37">
        <f>VLOOKUP(B12,'[1]Appendix A - OD Deaths'!B11:F125,5,FALSE)</f>
        <v>87</v>
      </c>
      <c r="D12" s="38">
        <v>78</v>
      </c>
      <c r="E12" s="38">
        <v>38</v>
      </c>
      <c r="F12" s="38">
        <v>45</v>
      </c>
      <c r="G12" s="39">
        <v>39</v>
      </c>
      <c r="H12" s="47">
        <f t="shared" si="0"/>
        <v>861</v>
      </c>
      <c r="I12" s="41">
        <v>56</v>
      </c>
      <c r="J12" s="42">
        <v>48</v>
      </c>
      <c r="K12" s="42">
        <v>21</v>
      </c>
      <c r="L12" s="38">
        <v>61</v>
      </c>
      <c r="M12" s="39">
        <v>32</v>
      </c>
      <c r="N12" s="43">
        <f t="shared" si="1"/>
        <v>218</v>
      </c>
      <c r="O12" s="44">
        <f t="shared" si="2"/>
        <v>1079</v>
      </c>
      <c r="P12" s="42">
        <f t="shared" si="3"/>
        <v>48</v>
      </c>
      <c r="Q12" s="45">
        <f>(MATCH(O12,PERCENTILE($O$6:$O$120,{0,1,2,3,4}/5),1))</f>
        <v>3</v>
      </c>
    </row>
    <row r="13" spans="2:17" x14ac:dyDescent="0.3">
      <c r="B13" s="11" t="s">
        <v>6</v>
      </c>
      <c r="C13" s="12">
        <f>VLOOKUP(B13,'[1]Appendix A - OD Deaths'!B12:F126,5,FALSE)</f>
        <v>85</v>
      </c>
      <c r="D13" s="13">
        <v>45</v>
      </c>
      <c r="E13" s="13">
        <v>78</v>
      </c>
      <c r="F13" s="13">
        <v>76</v>
      </c>
      <c r="G13" s="14">
        <v>71</v>
      </c>
      <c r="H13" s="22">
        <f t="shared" si="0"/>
        <v>1065</v>
      </c>
      <c r="I13" s="16">
        <v>84</v>
      </c>
      <c r="J13" s="17">
        <v>94</v>
      </c>
      <c r="K13" s="17">
        <v>79</v>
      </c>
      <c r="L13" s="13">
        <v>112</v>
      </c>
      <c r="M13" s="14">
        <v>62</v>
      </c>
      <c r="N13" s="18">
        <f t="shared" si="1"/>
        <v>431</v>
      </c>
      <c r="O13" s="19">
        <f t="shared" si="2"/>
        <v>1496</v>
      </c>
      <c r="P13" s="17">
        <f t="shared" si="3"/>
        <v>96</v>
      </c>
      <c r="Q13" s="20">
        <f>(MATCH(O13,PERCENTILE($O$6:$O$120,{0,1,2,3,4}/5),1))</f>
        <v>5</v>
      </c>
    </row>
    <row r="14" spans="2:17" x14ac:dyDescent="0.3">
      <c r="B14" s="36" t="s">
        <v>7</v>
      </c>
      <c r="C14" s="37">
        <f>VLOOKUP(B14,'[1]Appendix A - OD Deaths'!B13:F127,5,FALSE)</f>
        <v>48</v>
      </c>
      <c r="D14" s="38">
        <v>5</v>
      </c>
      <c r="E14" s="38">
        <v>75</v>
      </c>
      <c r="F14" s="38">
        <v>36</v>
      </c>
      <c r="G14" s="39">
        <v>94</v>
      </c>
      <c r="H14" s="40">
        <f t="shared" si="0"/>
        <v>774</v>
      </c>
      <c r="I14" s="41">
        <v>105</v>
      </c>
      <c r="J14" s="42">
        <v>73</v>
      </c>
      <c r="K14" s="42">
        <v>53</v>
      </c>
      <c r="L14" s="38">
        <v>45</v>
      </c>
      <c r="M14" s="39">
        <v>68</v>
      </c>
      <c r="N14" s="43">
        <f t="shared" si="1"/>
        <v>344</v>
      </c>
      <c r="O14" s="44">
        <f t="shared" si="2"/>
        <v>1118</v>
      </c>
      <c r="P14" s="42">
        <f t="shared" si="3"/>
        <v>54</v>
      </c>
      <c r="Q14" s="45">
        <f>(MATCH(O14,PERCENTILE($O$6:$O$120,{0,1,2,3,4}/5),1))</f>
        <v>3</v>
      </c>
    </row>
    <row r="15" spans="2:17" x14ac:dyDescent="0.3">
      <c r="B15" s="11" t="s">
        <v>8</v>
      </c>
      <c r="C15" s="12">
        <f>VLOOKUP(B15,'[1]Appendix A - OD Deaths'!B14:F128,5,FALSE)</f>
        <v>83</v>
      </c>
      <c r="D15" s="13">
        <v>85</v>
      </c>
      <c r="E15" s="13">
        <v>79</v>
      </c>
      <c r="F15" s="13">
        <v>92</v>
      </c>
      <c r="G15" s="14">
        <v>8</v>
      </c>
      <c r="H15" s="15">
        <f t="shared" si="0"/>
        <v>1041</v>
      </c>
      <c r="I15" s="16">
        <v>3</v>
      </c>
      <c r="J15" s="17">
        <v>23</v>
      </c>
      <c r="K15" s="17">
        <v>82</v>
      </c>
      <c r="L15" s="13">
        <v>49</v>
      </c>
      <c r="M15" s="14">
        <v>10</v>
      </c>
      <c r="N15" s="18">
        <f t="shared" si="1"/>
        <v>167</v>
      </c>
      <c r="O15" s="21">
        <f t="shared" si="2"/>
        <v>1208</v>
      </c>
      <c r="P15" s="17">
        <f t="shared" si="3"/>
        <v>66</v>
      </c>
      <c r="Q15" s="20">
        <f>(MATCH(O15,PERCENTILE($O$6:$O$120,{0,1,2,3,4}/5),1))</f>
        <v>3</v>
      </c>
    </row>
    <row r="16" spans="2:17" x14ac:dyDescent="0.3">
      <c r="B16" s="36" t="s">
        <v>9</v>
      </c>
      <c r="C16" s="37">
        <f>VLOOKUP(B16,'[1]Appendix A - OD Deaths'!B15:F129,5,FALSE)</f>
        <v>86</v>
      </c>
      <c r="D16" s="38">
        <v>113</v>
      </c>
      <c r="E16" s="38">
        <v>98</v>
      </c>
      <c r="F16" s="38">
        <v>90</v>
      </c>
      <c r="G16" s="39">
        <v>58</v>
      </c>
      <c r="H16" s="47">
        <f t="shared" si="0"/>
        <v>1335</v>
      </c>
      <c r="I16" s="41">
        <v>42</v>
      </c>
      <c r="J16" s="42">
        <v>33</v>
      </c>
      <c r="K16" s="42">
        <v>75</v>
      </c>
      <c r="L16" s="38">
        <v>65</v>
      </c>
      <c r="M16" s="39">
        <v>57</v>
      </c>
      <c r="N16" s="43">
        <f t="shared" si="1"/>
        <v>272</v>
      </c>
      <c r="O16" s="44">
        <f t="shared" si="2"/>
        <v>1607</v>
      </c>
      <c r="P16" s="42">
        <f t="shared" si="3"/>
        <v>99</v>
      </c>
      <c r="Q16" s="45">
        <f>(MATCH(O16,PERCENTILE($O$6:$O$120,{0,1,2,3,4}/5),1))</f>
        <v>5</v>
      </c>
    </row>
    <row r="17" spans="2:17" x14ac:dyDescent="0.3">
      <c r="B17" s="11" t="s">
        <v>10</v>
      </c>
      <c r="C17" s="12">
        <f>VLOOKUP(B17,'[1]Appendix A - OD Deaths'!B16:F130,5,FALSE)</f>
        <v>106</v>
      </c>
      <c r="D17" s="13">
        <v>108</v>
      </c>
      <c r="E17" s="13">
        <v>113</v>
      </c>
      <c r="F17" s="13">
        <v>42</v>
      </c>
      <c r="G17" s="14">
        <v>94</v>
      </c>
      <c r="H17" s="22">
        <f t="shared" si="0"/>
        <v>1389</v>
      </c>
      <c r="I17" s="16">
        <v>96</v>
      </c>
      <c r="J17" s="17">
        <v>96</v>
      </c>
      <c r="K17" s="17">
        <v>104</v>
      </c>
      <c r="L17" s="13">
        <v>110</v>
      </c>
      <c r="M17" s="14">
        <v>69</v>
      </c>
      <c r="N17" s="18">
        <f t="shared" si="1"/>
        <v>475</v>
      </c>
      <c r="O17" s="19">
        <f t="shared" si="2"/>
        <v>1864</v>
      </c>
      <c r="P17" s="17">
        <f t="shared" si="3"/>
        <v>111</v>
      </c>
      <c r="Q17" s="20">
        <f>(MATCH(O17,PERCENTILE($O$6:$O$120,{0,1,2,3,4}/5),1))</f>
        <v>5</v>
      </c>
    </row>
    <row r="18" spans="2:17" x14ac:dyDescent="0.3">
      <c r="B18" s="36" t="s">
        <v>11</v>
      </c>
      <c r="C18" s="37">
        <f>VLOOKUP(B18,'[1]Appendix A - OD Deaths'!B17:F131,5,FALSE)</f>
        <v>49</v>
      </c>
      <c r="D18" s="38">
        <v>17</v>
      </c>
      <c r="E18" s="38">
        <v>9</v>
      </c>
      <c r="F18" s="38">
        <v>70</v>
      </c>
      <c r="G18" s="39">
        <v>71</v>
      </c>
      <c r="H18" s="40">
        <f t="shared" si="0"/>
        <v>648</v>
      </c>
      <c r="I18" s="41">
        <v>26</v>
      </c>
      <c r="J18" s="42">
        <v>40</v>
      </c>
      <c r="K18" s="42">
        <v>57</v>
      </c>
      <c r="L18" s="38">
        <v>18</v>
      </c>
      <c r="M18" s="39">
        <v>45</v>
      </c>
      <c r="N18" s="43">
        <f t="shared" si="1"/>
        <v>186</v>
      </c>
      <c r="O18" s="46">
        <f t="shared" si="2"/>
        <v>834</v>
      </c>
      <c r="P18" s="42">
        <f t="shared" si="3"/>
        <v>29</v>
      </c>
      <c r="Q18" s="45">
        <f>(MATCH(O18,PERCENTILE($O$6:$O$120,{0,1,2,3,4}/5),1))</f>
        <v>2</v>
      </c>
    </row>
    <row r="19" spans="2:17" x14ac:dyDescent="0.3">
      <c r="B19" s="11" t="s">
        <v>12</v>
      </c>
      <c r="C19" s="12">
        <f>VLOOKUP(B19,'[1]Appendix A - OD Deaths'!B18:F132,5,FALSE)</f>
        <v>68</v>
      </c>
      <c r="D19" s="13">
        <v>93</v>
      </c>
      <c r="E19" s="13">
        <v>61</v>
      </c>
      <c r="F19" s="13">
        <v>114</v>
      </c>
      <c r="G19" s="14">
        <v>13</v>
      </c>
      <c r="H19" s="15">
        <f t="shared" si="0"/>
        <v>1047</v>
      </c>
      <c r="I19" s="16">
        <v>72</v>
      </c>
      <c r="J19" s="17">
        <v>19</v>
      </c>
      <c r="K19" s="17">
        <v>17</v>
      </c>
      <c r="L19" s="13">
        <v>19</v>
      </c>
      <c r="M19" s="14">
        <v>28</v>
      </c>
      <c r="N19" s="18">
        <f t="shared" si="1"/>
        <v>155</v>
      </c>
      <c r="O19" s="19">
        <f t="shared" si="2"/>
        <v>1202</v>
      </c>
      <c r="P19" s="17">
        <f t="shared" si="3"/>
        <v>65</v>
      </c>
      <c r="Q19" s="20">
        <f>(MATCH(O19,PERCENTILE($O$6:$O$120,{0,1,2,3,4}/5),1))</f>
        <v>3</v>
      </c>
    </row>
    <row r="20" spans="2:17" x14ac:dyDescent="0.3">
      <c r="B20" s="36" t="s">
        <v>13</v>
      </c>
      <c r="C20" s="37">
        <f>VLOOKUP(B20,'[1]Appendix A - OD Deaths'!B19:F133,5,FALSE)</f>
        <v>77</v>
      </c>
      <c r="D20" s="38">
        <v>31</v>
      </c>
      <c r="E20" s="38">
        <v>73</v>
      </c>
      <c r="F20" s="38">
        <v>67</v>
      </c>
      <c r="G20" s="39">
        <v>17</v>
      </c>
      <c r="H20" s="40">
        <f t="shared" si="0"/>
        <v>795</v>
      </c>
      <c r="I20" s="41">
        <v>23</v>
      </c>
      <c r="J20" s="42">
        <v>30</v>
      </c>
      <c r="K20" s="42">
        <v>45</v>
      </c>
      <c r="L20" s="38">
        <v>69</v>
      </c>
      <c r="M20" s="39">
        <v>76</v>
      </c>
      <c r="N20" s="43">
        <f t="shared" si="1"/>
        <v>243</v>
      </c>
      <c r="O20" s="44">
        <f t="shared" si="2"/>
        <v>1038</v>
      </c>
      <c r="P20" s="42">
        <f t="shared" si="3"/>
        <v>41</v>
      </c>
      <c r="Q20" s="45">
        <f>(MATCH(O20,PERCENTILE($O$6:$O$120,{0,1,2,3,4}/5),1))</f>
        <v>2</v>
      </c>
    </row>
    <row r="21" spans="2:17" x14ac:dyDescent="0.3">
      <c r="B21" s="11" t="s">
        <v>14</v>
      </c>
      <c r="C21" s="12">
        <f>VLOOKUP(B21,'[1]Appendix A - OD Deaths'!B20:F134,5,FALSE)</f>
        <v>92</v>
      </c>
      <c r="D21" s="13">
        <v>42</v>
      </c>
      <c r="E21" s="13">
        <v>104</v>
      </c>
      <c r="F21" s="13">
        <v>98</v>
      </c>
      <c r="G21" s="14">
        <v>8</v>
      </c>
      <c r="H21" s="15">
        <f t="shared" si="0"/>
        <v>1032</v>
      </c>
      <c r="I21" s="16">
        <v>17</v>
      </c>
      <c r="J21" s="17">
        <v>27</v>
      </c>
      <c r="K21" s="17">
        <v>62</v>
      </c>
      <c r="L21" s="13">
        <v>61</v>
      </c>
      <c r="M21" s="14">
        <v>21</v>
      </c>
      <c r="N21" s="18">
        <f t="shared" si="1"/>
        <v>188</v>
      </c>
      <c r="O21" s="21">
        <f t="shared" si="2"/>
        <v>1220</v>
      </c>
      <c r="P21" s="17">
        <f t="shared" si="3"/>
        <v>69</v>
      </c>
      <c r="Q21" s="20">
        <f>(MATCH(O21,PERCENTILE($O$6:$O$120,{0,1,2,3,4}/5),1))</f>
        <v>4</v>
      </c>
    </row>
    <row r="22" spans="2:17" x14ac:dyDescent="0.3">
      <c r="B22" s="36" t="s">
        <v>15</v>
      </c>
      <c r="C22" s="37">
        <f>VLOOKUP(B22,'[1]Appendix A - OD Deaths'!B21:F135,5,FALSE)</f>
        <v>76</v>
      </c>
      <c r="D22" s="38">
        <v>75</v>
      </c>
      <c r="E22" s="38">
        <v>31</v>
      </c>
      <c r="F22" s="38">
        <v>18</v>
      </c>
      <c r="G22" s="39">
        <v>39</v>
      </c>
      <c r="H22" s="40">
        <f t="shared" si="0"/>
        <v>717</v>
      </c>
      <c r="I22" s="41">
        <v>75</v>
      </c>
      <c r="J22" s="42">
        <v>35</v>
      </c>
      <c r="K22" s="42">
        <v>40</v>
      </c>
      <c r="L22" s="38">
        <v>101</v>
      </c>
      <c r="M22" s="39">
        <v>40</v>
      </c>
      <c r="N22" s="43">
        <f t="shared" si="1"/>
        <v>291</v>
      </c>
      <c r="O22" s="46">
        <f t="shared" si="2"/>
        <v>1008</v>
      </c>
      <c r="P22" s="42">
        <f t="shared" si="3"/>
        <v>40</v>
      </c>
      <c r="Q22" s="45">
        <f>(MATCH(O22,PERCENTILE($O$6:$O$120,{0,1,2,3,4}/5),1))</f>
        <v>2</v>
      </c>
    </row>
    <row r="23" spans="2:17" x14ac:dyDescent="0.3">
      <c r="B23" s="11" t="s">
        <v>16</v>
      </c>
      <c r="C23" s="12">
        <f>VLOOKUP(B23,'[1]Appendix A - OD Deaths'!B22:F136,5,FALSE)</f>
        <v>51</v>
      </c>
      <c r="D23" s="13">
        <v>83</v>
      </c>
      <c r="E23" s="13">
        <v>11</v>
      </c>
      <c r="F23" s="13">
        <v>27</v>
      </c>
      <c r="G23" s="14">
        <v>84</v>
      </c>
      <c r="H23" s="15">
        <f t="shared" si="0"/>
        <v>768</v>
      </c>
      <c r="I23" s="16">
        <v>81</v>
      </c>
      <c r="J23" s="17">
        <v>97</v>
      </c>
      <c r="K23" s="17">
        <v>30</v>
      </c>
      <c r="L23" s="13">
        <v>49</v>
      </c>
      <c r="M23" s="14">
        <v>110</v>
      </c>
      <c r="N23" s="18">
        <f t="shared" si="1"/>
        <v>367</v>
      </c>
      <c r="O23" s="19">
        <f t="shared" si="2"/>
        <v>1135</v>
      </c>
      <c r="P23" s="17">
        <f t="shared" si="3"/>
        <v>57</v>
      </c>
      <c r="Q23" s="20">
        <f>(MATCH(O23,PERCENTILE($O$6:$O$120,{0,1,2,3,4}/5),1))</f>
        <v>3</v>
      </c>
    </row>
    <row r="24" spans="2:17" x14ac:dyDescent="0.3">
      <c r="B24" s="36" t="s">
        <v>17</v>
      </c>
      <c r="C24" s="37">
        <f>VLOOKUP(B24,'[1]Appendix A - OD Deaths'!B23:F137,5,FALSE)</f>
        <v>65</v>
      </c>
      <c r="D24" s="38">
        <v>52</v>
      </c>
      <c r="E24" s="38">
        <v>36</v>
      </c>
      <c r="F24" s="38">
        <v>54</v>
      </c>
      <c r="G24" s="39">
        <v>8</v>
      </c>
      <c r="H24" s="40">
        <f t="shared" si="0"/>
        <v>645</v>
      </c>
      <c r="I24" s="41">
        <v>8</v>
      </c>
      <c r="J24" s="42">
        <v>4</v>
      </c>
      <c r="K24" s="42">
        <v>8</v>
      </c>
      <c r="L24" s="38">
        <v>33</v>
      </c>
      <c r="M24" s="39">
        <v>13</v>
      </c>
      <c r="N24" s="43">
        <f t="shared" si="1"/>
        <v>66</v>
      </c>
      <c r="O24" s="46">
        <f t="shared" si="2"/>
        <v>711</v>
      </c>
      <c r="P24" s="42">
        <f t="shared" si="3"/>
        <v>20</v>
      </c>
      <c r="Q24" s="45">
        <f>(MATCH(O24,PERCENTILE($O$6:$O$120,{0,1,2,3,4}/5),1))</f>
        <v>1</v>
      </c>
    </row>
    <row r="25" spans="2:17" x14ac:dyDescent="0.3">
      <c r="B25" s="35" t="s">
        <v>222</v>
      </c>
      <c r="C25" s="12">
        <f>VLOOKUP(B25,'[1]Appendix A - OD Deaths'!B24:F138,5,FALSE)</f>
        <v>46</v>
      </c>
      <c r="D25" s="17">
        <v>60</v>
      </c>
      <c r="E25" s="13">
        <v>70</v>
      </c>
      <c r="F25" s="17">
        <v>58</v>
      </c>
      <c r="G25" s="23">
        <v>84</v>
      </c>
      <c r="H25" s="15">
        <f t="shared" si="0"/>
        <v>954</v>
      </c>
      <c r="I25" s="16">
        <v>53</v>
      </c>
      <c r="J25" s="17">
        <v>98</v>
      </c>
      <c r="K25" s="17">
        <v>56</v>
      </c>
      <c r="L25" s="13">
        <v>104</v>
      </c>
      <c r="M25" s="14">
        <v>97</v>
      </c>
      <c r="N25" s="18">
        <f t="shared" si="1"/>
        <v>408</v>
      </c>
      <c r="O25" s="19">
        <f t="shared" si="2"/>
        <v>1362</v>
      </c>
      <c r="P25" s="17">
        <f t="shared" si="3"/>
        <v>84</v>
      </c>
      <c r="Q25" s="20">
        <f>(MATCH(O25,PERCENTILE($O$6:$O$120,{0,1,2,3,4}/5),1))</f>
        <v>4</v>
      </c>
    </row>
    <row r="26" spans="2:17" x14ac:dyDescent="0.3">
      <c r="B26" s="48" t="s">
        <v>18</v>
      </c>
      <c r="C26" s="37">
        <f>VLOOKUP(B26,'[1]Appendix A - OD Deaths'!B25:F139,5,FALSE)</f>
        <v>12</v>
      </c>
      <c r="D26" s="42">
        <v>26</v>
      </c>
      <c r="E26" s="38">
        <v>5</v>
      </c>
      <c r="F26" s="42">
        <v>20</v>
      </c>
      <c r="G26" s="49">
        <v>23</v>
      </c>
      <c r="H26" s="40">
        <f t="shared" si="0"/>
        <v>258</v>
      </c>
      <c r="I26" s="41">
        <v>18</v>
      </c>
      <c r="J26" s="42">
        <v>55</v>
      </c>
      <c r="K26" s="42">
        <v>37</v>
      </c>
      <c r="L26" s="38">
        <v>22</v>
      </c>
      <c r="M26" s="39">
        <v>32</v>
      </c>
      <c r="N26" s="43">
        <f t="shared" si="1"/>
        <v>164</v>
      </c>
      <c r="O26" s="46">
        <f t="shared" si="2"/>
        <v>422</v>
      </c>
      <c r="P26" s="42">
        <f t="shared" si="3"/>
        <v>3</v>
      </c>
      <c r="Q26" s="45">
        <f>(MATCH(O26,PERCENTILE($O$6:$O$120,{0,1,2,3,4}/5),1))</f>
        <v>1</v>
      </c>
    </row>
    <row r="27" spans="2:17" x14ac:dyDescent="0.3">
      <c r="B27" s="24" t="s">
        <v>19</v>
      </c>
      <c r="C27" s="12">
        <f>VLOOKUP(B27,'[1]Appendix A - OD Deaths'!B26:F140,5,FALSE)</f>
        <v>55</v>
      </c>
      <c r="D27" s="17">
        <v>70</v>
      </c>
      <c r="E27" s="13">
        <v>33</v>
      </c>
      <c r="F27" s="17">
        <v>28</v>
      </c>
      <c r="G27" s="23">
        <v>13</v>
      </c>
      <c r="H27" s="15">
        <f t="shared" si="0"/>
        <v>597</v>
      </c>
      <c r="I27" s="16">
        <v>11</v>
      </c>
      <c r="J27" s="17">
        <v>11</v>
      </c>
      <c r="K27" s="17">
        <v>12</v>
      </c>
      <c r="L27" s="13">
        <v>22</v>
      </c>
      <c r="M27" s="14">
        <v>21</v>
      </c>
      <c r="N27" s="18">
        <f t="shared" si="1"/>
        <v>77</v>
      </c>
      <c r="O27" s="21">
        <f t="shared" si="2"/>
        <v>674</v>
      </c>
      <c r="P27" s="17">
        <f t="shared" si="3"/>
        <v>17</v>
      </c>
      <c r="Q27" s="20">
        <f>(MATCH(O27,PERCENTILE($O$6:$O$120,{0,1,2,3,4}/5),1))</f>
        <v>1</v>
      </c>
    </row>
    <row r="28" spans="2:17" x14ac:dyDescent="0.3">
      <c r="B28" s="48" t="s">
        <v>20</v>
      </c>
      <c r="C28" s="37">
        <f>VLOOKUP(B28,'[1]Appendix A - OD Deaths'!B27:F141,5,FALSE)</f>
        <v>29</v>
      </c>
      <c r="D28" s="42">
        <v>3</v>
      </c>
      <c r="E28" s="38">
        <v>43</v>
      </c>
      <c r="F28" s="42">
        <v>89</v>
      </c>
      <c r="G28" s="49">
        <v>58</v>
      </c>
      <c r="H28" s="40">
        <f t="shared" si="0"/>
        <v>666</v>
      </c>
      <c r="I28" s="41">
        <v>71</v>
      </c>
      <c r="J28" s="42">
        <v>43</v>
      </c>
      <c r="K28" s="42">
        <v>48</v>
      </c>
      <c r="L28" s="38">
        <v>22</v>
      </c>
      <c r="M28" s="39">
        <v>86</v>
      </c>
      <c r="N28" s="43">
        <f t="shared" si="1"/>
        <v>270</v>
      </c>
      <c r="O28" s="44">
        <f t="shared" si="2"/>
        <v>936</v>
      </c>
      <c r="P28" s="42">
        <f t="shared" si="3"/>
        <v>36</v>
      </c>
      <c r="Q28" s="45">
        <f>(MATCH(O28,PERCENTILE($O$6:$O$120,{0,1,2,3,4}/5),1))</f>
        <v>2</v>
      </c>
    </row>
    <row r="29" spans="2:17" x14ac:dyDescent="0.3">
      <c r="B29" s="24" t="s">
        <v>21</v>
      </c>
      <c r="C29" s="12">
        <f>VLOOKUP(B29,'[1]Appendix A - OD Deaths'!B28:F142,5,FALSE)</f>
        <v>72</v>
      </c>
      <c r="D29" s="17">
        <v>74</v>
      </c>
      <c r="E29" s="13">
        <v>42</v>
      </c>
      <c r="F29" s="17">
        <v>43</v>
      </c>
      <c r="G29" s="23">
        <v>2</v>
      </c>
      <c r="H29" s="15">
        <f t="shared" si="0"/>
        <v>699</v>
      </c>
      <c r="I29" s="16">
        <v>5</v>
      </c>
      <c r="J29" s="17">
        <v>3</v>
      </c>
      <c r="K29" s="17">
        <v>6</v>
      </c>
      <c r="L29" s="13">
        <v>42</v>
      </c>
      <c r="M29" s="14">
        <v>17</v>
      </c>
      <c r="N29" s="18">
        <f t="shared" si="1"/>
        <v>73</v>
      </c>
      <c r="O29" s="21">
        <f t="shared" si="2"/>
        <v>772</v>
      </c>
      <c r="P29" s="17">
        <f t="shared" si="3"/>
        <v>24</v>
      </c>
      <c r="Q29" s="20">
        <f>(MATCH(O29,PERCENTILE($O$6:$O$120,{0,1,2,3,4}/5),1))</f>
        <v>2</v>
      </c>
    </row>
    <row r="30" spans="2:17" x14ac:dyDescent="0.3">
      <c r="B30" s="48" t="s">
        <v>22</v>
      </c>
      <c r="C30" s="37">
        <f>VLOOKUP(B30,'[1]Appendix A - OD Deaths'!B29:F143,5,FALSE)</f>
        <v>20</v>
      </c>
      <c r="D30" s="42">
        <v>19</v>
      </c>
      <c r="E30" s="38">
        <v>45</v>
      </c>
      <c r="F30" s="42">
        <v>35</v>
      </c>
      <c r="G30" s="49">
        <v>17</v>
      </c>
      <c r="H30" s="40">
        <f t="shared" si="0"/>
        <v>408</v>
      </c>
      <c r="I30" s="41">
        <v>11</v>
      </c>
      <c r="J30" s="42">
        <v>8</v>
      </c>
      <c r="K30" s="42">
        <v>7</v>
      </c>
      <c r="L30" s="38">
        <v>53</v>
      </c>
      <c r="M30" s="39">
        <v>13</v>
      </c>
      <c r="N30" s="43">
        <f t="shared" si="1"/>
        <v>92</v>
      </c>
      <c r="O30" s="46">
        <f t="shared" si="2"/>
        <v>500</v>
      </c>
      <c r="P30" s="42">
        <f t="shared" si="3"/>
        <v>9</v>
      </c>
      <c r="Q30" s="45">
        <f>(MATCH(O30,PERCENTILE($O$6:$O$120,{0,1,2,3,4}/5),1))</f>
        <v>1</v>
      </c>
    </row>
    <row r="31" spans="2:17" x14ac:dyDescent="0.3">
      <c r="B31" s="24" t="s">
        <v>23</v>
      </c>
      <c r="C31" s="12">
        <f>VLOOKUP(B31,'[1]Appendix A - OD Deaths'!B30:F144,5,FALSE)</f>
        <v>66</v>
      </c>
      <c r="D31" s="17">
        <v>57</v>
      </c>
      <c r="E31" s="13">
        <v>86</v>
      </c>
      <c r="F31" s="17">
        <v>111</v>
      </c>
      <c r="G31" s="23">
        <v>5</v>
      </c>
      <c r="H31" s="15">
        <f t="shared" si="0"/>
        <v>975</v>
      </c>
      <c r="I31" s="16">
        <v>9</v>
      </c>
      <c r="J31" s="17">
        <v>14</v>
      </c>
      <c r="K31" s="17">
        <v>15</v>
      </c>
      <c r="L31" s="13">
        <v>29</v>
      </c>
      <c r="M31" s="14">
        <v>19</v>
      </c>
      <c r="N31" s="18">
        <f t="shared" si="1"/>
        <v>86</v>
      </c>
      <c r="O31" s="21">
        <f t="shared" si="2"/>
        <v>1061</v>
      </c>
      <c r="P31" s="17">
        <f t="shared" si="3"/>
        <v>45</v>
      </c>
      <c r="Q31" s="20">
        <f>(MATCH(O31,PERCENTILE($O$6:$O$120,{0,1,2,3,4}/5),1))</f>
        <v>2</v>
      </c>
    </row>
    <row r="32" spans="2:17" x14ac:dyDescent="0.3">
      <c r="B32" s="48" t="s">
        <v>24</v>
      </c>
      <c r="C32" s="37">
        <f>VLOOKUP(B32,'[1]Appendix A - OD Deaths'!B31:F145,5,FALSE)</f>
        <v>25</v>
      </c>
      <c r="D32" s="42">
        <v>32</v>
      </c>
      <c r="E32" s="38">
        <v>18</v>
      </c>
      <c r="F32" s="42">
        <v>77</v>
      </c>
      <c r="G32" s="49">
        <v>17</v>
      </c>
      <c r="H32" s="40">
        <f t="shared" si="0"/>
        <v>507</v>
      </c>
      <c r="I32" s="41">
        <v>36</v>
      </c>
      <c r="J32" s="42">
        <v>31</v>
      </c>
      <c r="K32" s="42">
        <v>23</v>
      </c>
      <c r="L32" s="38">
        <v>49</v>
      </c>
      <c r="M32" s="39">
        <v>37</v>
      </c>
      <c r="N32" s="43">
        <f t="shared" si="1"/>
        <v>176</v>
      </c>
      <c r="O32" s="46">
        <f t="shared" si="2"/>
        <v>683</v>
      </c>
      <c r="P32" s="42">
        <f t="shared" si="3"/>
        <v>18</v>
      </c>
      <c r="Q32" s="45">
        <f>(MATCH(O32,PERCENTILE($O$6:$O$120,{0,1,2,3,4}/5),1))</f>
        <v>1</v>
      </c>
    </row>
    <row r="33" spans="2:17" x14ac:dyDescent="0.3">
      <c r="B33" s="24" t="s">
        <v>223</v>
      </c>
      <c r="C33" s="12">
        <f>VLOOKUP(B33,'[1]Appendix A - OD Deaths'!B32:F146,5,FALSE)</f>
        <v>102</v>
      </c>
      <c r="D33" s="17">
        <v>111</v>
      </c>
      <c r="E33" s="13">
        <v>114</v>
      </c>
      <c r="F33" s="17">
        <v>107</v>
      </c>
      <c r="G33" s="23">
        <v>108</v>
      </c>
      <c r="H33" s="22">
        <f t="shared" si="0"/>
        <v>1626</v>
      </c>
      <c r="I33" s="16">
        <v>109</v>
      </c>
      <c r="J33" s="17">
        <v>69</v>
      </c>
      <c r="K33" s="17">
        <v>84</v>
      </c>
      <c r="L33" s="13">
        <v>114</v>
      </c>
      <c r="M33" s="14">
        <v>107</v>
      </c>
      <c r="N33" s="18">
        <f t="shared" si="1"/>
        <v>483</v>
      </c>
      <c r="O33" s="19">
        <f t="shared" si="2"/>
        <v>2109</v>
      </c>
      <c r="P33" s="17">
        <f t="shared" si="3"/>
        <v>115</v>
      </c>
      <c r="Q33" s="20">
        <f>(MATCH(O33,PERCENTILE($O$6:$O$120,{0,1,2,3,4}/5),1))</f>
        <v>5</v>
      </c>
    </row>
    <row r="34" spans="2:17" x14ac:dyDescent="0.3">
      <c r="B34" s="48" t="s">
        <v>25</v>
      </c>
      <c r="C34" s="37">
        <f>VLOOKUP(B34,'[1]Appendix A - OD Deaths'!B33:F147,5,FALSE)</f>
        <v>38</v>
      </c>
      <c r="D34" s="42">
        <v>64</v>
      </c>
      <c r="E34" s="38">
        <v>83</v>
      </c>
      <c r="F34" s="42">
        <v>31</v>
      </c>
      <c r="G34" s="49">
        <v>84</v>
      </c>
      <c r="H34" s="40">
        <f t="shared" si="0"/>
        <v>900</v>
      </c>
      <c r="I34" s="41">
        <v>59</v>
      </c>
      <c r="J34" s="42">
        <v>92</v>
      </c>
      <c r="K34" s="42">
        <v>96</v>
      </c>
      <c r="L34" s="38">
        <v>115</v>
      </c>
      <c r="M34" s="39">
        <v>93</v>
      </c>
      <c r="N34" s="43">
        <f t="shared" si="1"/>
        <v>455</v>
      </c>
      <c r="O34" s="44">
        <f t="shared" si="2"/>
        <v>1355</v>
      </c>
      <c r="P34" s="42">
        <f t="shared" si="3"/>
        <v>83</v>
      </c>
      <c r="Q34" s="45">
        <f>(MATCH(O34,PERCENTILE($O$6:$O$120,{0,1,2,3,4}/5),1))</f>
        <v>4</v>
      </c>
    </row>
    <row r="35" spans="2:17" x14ac:dyDescent="0.3">
      <c r="B35" s="24" t="s">
        <v>26</v>
      </c>
      <c r="C35" s="12">
        <f>VLOOKUP(B35,'[1]Appendix A - OD Deaths'!B34:F148,5,FALSE)</f>
        <v>44</v>
      </c>
      <c r="D35" s="17">
        <v>44</v>
      </c>
      <c r="E35" s="13">
        <v>41</v>
      </c>
      <c r="F35" s="17">
        <v>12</v>
      </c>
      <c r="G35" s="23">
        <v>84</v>
      </c>
      <c r="H35" s="15">
        <f t="shared" si="0"/>
        <v>675</v>
      </c>
      <c r="I35" s="16">
        <v>93</v>
      </c>
      <c r="J35" s="17">
        <v>81</v>
      </c>
      <c r="K35" s="17">
        <v>30</v>
      </c>
      <c r="L35" s="13">
        <v>26</v>
      </c>
      <c r="M35" s="14">
        <v>85</v>
      </c>
      <c r="N35" s="18">
        <f t="shared" si="1"/>
        <v>315</v>
      </c>
      <c r="O35" s="21">
        <f t="shared" si="2"/>
        <v>990</v>
      </c>
      <c r="P35" s="17">
        <f t="shared" si="3"/>
        <v>39</v>
      </c>
      <c r="Q35" s="20">
        <f>(MATCH(O35,PERCENTILE($O$6:$O$120,{0,1,2,3,4}/5),1))</f>
        <v>2</v>
      </c>
    </row>
    <row r="36" spans="2:17" x14ac:dyDescent="0.3">
      <c r="B36" s="48" t="s">
        <v>27</v>
      </c>
      <c r="C36" s="37">
        <f>VLOOKUP(B36,'[1]Appendix A - OD Deaths'!B35:F149,5,FALSE)</f>
        <v>11</v>
      </c>
      <c r="D36" s="42">
        <v>10</v>
      </c>
      <c r="E36" s="38">
        <v>23</v>
      </c>
      <c r="F36" s="42">
        <v>15</v>
      </c>
      <c r="G36" s="49">
        <v>58</v>
      </c>
      <c r="H36" s="40">
        <f t="shared" si="0"/>
        <v>351</v>
      </c>
      <c r="I36" s="41">
        <v>79</v>
      </c>
      <c r="J36" s="42">
        <v>34</v>
      </c>
      <c r="K36" s="42">
        <v>40</v>
      </c>
      <c r="L36" s="38">
        <v>11</v>
      </c>
      <c r="M36" s="39">
        <v>93</v>
      </c>
      <c r="N36" s="43">
        <f t="shared" si="1"/>
        <v>257</v>
      </c>
      <c r="O36" s="46">
        <f t="shared" si="2"/>
        <v>608</v>
      </c>
      <c r="P36" s="42">
        <f t="shared" si="3"/>
        <v>12</v>
      </c>
      <c r="Q36" s="45">
        <f>(MATCH(O36,PERCENTILE($O$6:$O$120,{0,1,2,3,4}/5),1))</f>
        <v>1</v>
      </c>
    </row>
    <row r="37" spans="2:17" x14ac:dyDescent="0.3">
      <c r="B37" s="24" t="s">
        <v>28</v>
      </c>
      <c r="C37" s="12">
        <f>VLOOKUP(B37,'[1]Appendix A - OD Deaths'!B36:F150,5,FALSE)</f>
        <v>58</v>
      </c>
      <c r="D37" s="17">
        <v>57</v>
      </c>
      <c r="E37" s="13">
        <v>6</v>
      </c>
      <c r="F37" s="17">
        <v>16</v>
      </c>
      <c r="G37" s="23">
        <v>23</v>
      </c>
      <c r="H37" s="15">
        <f t="shared" si="0"/>
        <v>480</v>
      </c>
      <c r="I37" s="16">
        <v>57</v>
      </c>
      <c r="J37" s="17">
        <v>20</v>
      </c>
      <c r="K37" s="17">
        <v>25</v>
      </c>
      <c r="L37" s="13">
        <v>6</v>
      </c>
      <c r="M37" s="14">
        <v>9</v>
      </c>
      <c r="N37" s="18">
        <f t="shared" si="1"/>
        <v>117</v>
      </c>
      <c r="O37" s="21">
        <f t="shared" si="2"/>
        <v>597</v>
      </c>
      <c r="P37" s="17">
        <f t="shared" si="3"/>
        <v>11</v>
      </c>
      <c r="Q37" s="20">
        <f>(MATCH(O37,PERCENTILE($O$6:$O$120,{0,1,2,3,4}/5),1))</f>
        <v>1</v>
      </c>
    </row>
    <row r="38" spans="2:17" x14ac:dyDescent="0.3">
      <c r="B38" s="48" t="s">
        <v>29</v>
      </c>
      <c r="C38" s="37">
        <f>VLOOKUP(B38,'[1]Appendix A - OD Deaths'!B37:F151,5,FALSE)</f>
        <v>111</v>
      </c>
      <c r="D38" s="42">
        <v>99</v>
      </c>
      <c r="E38" s="38">
        <v>112</v>
      </c>
      <c r="F38" s="42">
        <v>88</v>
      </c>
      <c r="G38" s="49">
        <v>94</v>
      </c>
      <c r="H38" s="47">
        <f t="shared" si="0"/>
        <v>1512</v>
      </c>
      <c r="I38" s="41">
        <v>94</v>
      </c>
      <c r="J38" s="42">
        <v>87</v>
      </c>
      <c r="K38" s="42">
        <v>102</v>
      </c>
      <c r="L38" s="38">
        <v>81</v>
      </c>
      <c r="M38" s="39">
        <v>99</v>
      </c>
      <c r="N38" s="43">
        <f t="shared" si="1"/>
        <v>463</v>
      </c>
      <c r="O38" s="44">
        <f t="shared" si="2"/>
        <v>1975</v>
      </c>
      <c r="P38" s="42">
        <f t="shared" si="3"/>
        <v>113</v>
      </c>
      <c r="Q38" s="45">
        <f>(MATCH(O38,PERCENTILE($O$6:$O$120,{0,1,2,3,4}/5),1))</f>
        <v>5</v>
      </c>
    </row>
    <row r="39" spans="2:17" x14ac:dyDescent="0.3">
      <c r="B39" s="24" t="s">
        <v>30</v>
      </c>
      <c r="C39" s="12">
        <f>VLOOKUP(B39,'[1]Appendix A - OD Deaths'!B38:F152,5,FALSE)</f>
        <v>17</v>
      </c>
      <c r="D39" s="17">
        <v>53</v>
      </c>
      <c r="E39" s="13">
        <v>29</v>
      </c>
      <c r="F39" s="17">
        <v>59</v>
      </c>
      <c r="G39" s="23">
        <v>100</v>
      </c>
      <c r="H39" s="15">
        <f t="shared" si="0"/>
        <v>774</v>
      </c>
      <c r="I39" s="16">
        <v>98</v>
      </c>
      <c r="J39" s="17">
        <v>104</v>
      </c>
      <c r="K39" s="17">
        <v>92</v>
      </c>
      <c r="L39" s="13">
        <v>87</v>
      </c>
      <c r="M39" s="14">
        <v>100</v>
      </c>
      <c r="N39" s="18">
        <f t="shared" si="1"/>
        <v>481</v>
      </c>
      <c r="O39" s="19">
        <f t="shared" si="2"/>
        <v>1255</v>
      </c>
      <c r="P39" s="17">
        <f t="shared" si="3"/>
        <v>74</v>
      </c>
      <c r="Q39" s="20">
        <f>(MATCH(O39,PERCENTILE($O$6:$O$120,{0,1,2,3,4}/5),1))</f>
        <v>4</v>
      </c>
    </row>
    <row r="40" spans="2:17" x14ac:dyDescent="0.3">
      <c r="B40" s="48" t="s">
        <v>31</v>
      </c>
      <c r="C40" s="37">
        <f>VLOOKUP(B40,'[1]Appendix A - OD Deaths'!B39:F153,5,FALSE)</f>
        <v>62</v>
      </c>
      <c r="D40" s="42">
        <v>37</v>
      </c>
      <c r="E40" s="38">
        <v>60</v>
      </c>
      <c r="F40" s="42">
        <v>103</v>
      </c>
      <c r="G40" s="49">
        <v>113</v>
      </c>
      <c r="H40" s="47">
        <f t="shared" si="0"/>
        <v>1125</v>
      </c>
      <c r="I40" s="41">
        <v>113</v>
      </c>
      <c r="J40" s="42">
        <v>105</v>
      </c>
      <c r="K40" s="42">
        <v>112</v>
      </c>
      <c r="L40" s="38">
        <v>102</v>
      </c>
      <c r="M40" s="39">
        <v>104</v>
      </c>
      <c r="N40" s="43">
        <f t="shared" si="1"/>
        <v>536</v>
      </c>
      <c r="O40" s="44">
        <f t="shared" si="2"/>
        <v>1661</v>
      </c>
      <c r="P40" s="42">
        <f t="shared" si="3"/>
        <v>103</v>
      </c>
      <c r="Q40" s="45">
        <f>(MATCH(O40,PERCENTILE($O$6:$O$120,{0,1,2,3,4}/5),1))</f>
        <v>5</v>
      </c>
    </row>
    <row r="41" spans="2:17" x14ac:dyDescent="0.3">
      <c r="B41" s="24" t="s">
        <v>32</v>
      </c>
      <c r="C41" s="12">
        <f>VLOOKUP(B41,'[1]Appendix A - OD Deaths'!B40:F154,5,FALSE)</f>
        <v>112</v>
      </c>
      <c r="D41" s="17">
        <v>112</v>
      </c>
      <c r="E41" s="13">
        <v>109</v>
      </c>
      <c r="F41" s="17">
        <v>50</v>
      </c>
      <c r="G41" s="23">
        <v>8</v>
      </c>
      <c r="H41" s="22">
        <f t="shared" si="0"/>
        <v>1173</v>
      </c>
      <c r="I41" s="16">
        <v>39</v>
      </c>
      <c r="J41" s="17">
        <v>18</v>
      </c>
      <c r="K41" s="17">
        <v>16</v>
      </c>
      <c r="L41" s="13">
        <v>57</v>
      </c>
      <c r="M41" s="14">
        <v>24</v>
      </c>
      <c r="N41" s="18">
        <f t="shared" si="1"/>
        <v>154</v>
      </c>
      <c r="O41" s="19">
        <f t="shared" si="2"/>
        <v>1327</v>
      </c>
      <c r="P41" s="17">
        <f t="shared" si="3"/>
        <v>81</v>
      </c>
      <c r="Q41" s="20">
        <f>(MATCH(O41,PERCENTILE($O$6:$O$120,{0,1,2,3,4}/5),1))</f>
        <v>4</v>
      </c>
    </row>
    <row r="42" spans="2:17" x14ac:dyDescent="0.3">
      <c r="B42" s="48" t="s">
        <v>33</v>
      </c>
      <c r="C42" s="37">
        <f>VLOOKUP(B42,'[1]Appendix A - OD Deaths'!B41:F155,5,FALSE)</f>
        <v>108</v>
      </c>
      <c r="D42" s="42">
        <v>95</v>
      </c>
      <c r="E42" s="38">
        <v>82</v>
      </c>
      <c r="F42" s="42">
        <v>65</v>
      </c>
      <c r="G42" s="49">
        <v>23</v>
      </c>
      <c r="H42" s="47">
        <f t="shared" si="0"/>
        <v>1119</v>
      </c>
      <c r="I42" s="41">
        <v>50</v>
      </c>
      <c r="J42" s="42">
        <v>26</v>
      </c>
      <c r="K42" s="42">
        <v>8</v>
      </c>
      <c r="L42" s="38">
        <v>11</v>
      </c>
      <c r="M42" s="39">
        <v>10</v>
      </c>
      <c r="N42" s="43">
        <f t="shared" si="1"/>
        <v>105</v>
      </c>
      <c r="O42" s="44">
        <f t="shared" si="2"/>
        <v>1224</v>
      </c>
      <c r="P42" s="42">
        <f t="shared" si="3"/>
        <v>71</v>
      </c>
      <c r="Q42" s="45">
        <f>(MATCH(O42,PERCENTILE($O$6:$O$120,{0,1,2,3,4}/5),1))</f>
        <v>4</v>
      </c>
    </row>
    <row r="43" spans="2:17" x14ac:dyDescent="0.3">
      <c r="B43" s="24" t="s">
        <v>34</v>
      </c>
      <c r="C43" s="12">
        <f>VLOOKUP(B43,'[1]Appendix A - OD Deaths'!B42:F156,5,FALSE)</f>
        <v>40</v>
      </c>
      <c r="D43" s="17">
        <v>67</v>
      </c>
      <c r="E43" s="13">
        <v>21</v>
      </c>
      <c r="F43" s="17">
        <v>1</v>
      </c>
      <c r="G43" s="23">
        <v>58</v>
      </c>
      <c r="H43" s="15">
        <f t="shared" si="0"/>
        <v>561</v>
      </c>
      <c r="I43" s="16">
        <v>33</v>
      </c>
      <c r="J43" s="17">
        <v>46</v>
      </c>
      <c r="K43" s="17">
        <v>45</v>
      </c>
      <c r="L43" s="13">
        <v>33</v>
      </c>
      <c r="M43" s="14">
        <v>48</v>
      </c>
      <c r="N43" s="18">
        <f t="shared" si="1"/>
        <v>205</v>
      </c>
      <c r="O43" s="21">
        <f t="shared" si="2"/>
        <v>766</v>
      </c>
      <c r="P43" s="17">
        <f t="shared" si="3"/>
        <v>23</v>
      </c>
      <c r="Q43" s="20">
        <f>(MATCH(O43,PERCENTILE($O$6:$O$120,{0,1,2,3,4}/5),1))</f>
        <v>1</v>
      </c>
    </row>
    <row r="44" spans="2:17" x14ac:dyDescent="0.3">
      <c r="B44" s="48" t="s">
        <v>35</v>
      </c>
      <c r="C44" s="37">
        <f>VLOOKUP(B44,'[1]Appendix A - OD Deaths'!B43:F157,5,FALSE)</f>
        <v>99</v>
      </c>
      <c r="D44" s="42">
        <v>105</v>
      </c>
      <c r="E44" s="38">
        <v>103</v>
      </c>
      <c r="F44" s="42">
        <v>62</v>
      </c>
      <c r="G44" s="49">
        <v>39</v>
      </c>
      <c r="H44" s="47">
        <f t="shared" si="0"/>
        <v>1224</v>
      </c>
      <c r="I44" s="41">
        <v>13</v>
      </c>
      <c r="J44" s="42">
        <v>60</v>
      </c>
      <c r="K44" s="42">
        <v>62</v>
      </c>
      <c r="L44" s="38">
        <v>33</v>
      </c>
      <c r="M44" s="39">
        <v>55</v>
      </c>
      <c r="N44" s="43">
        <f t="shared" si="1"/>
        <v>223</v>
      </c>
      <c r="O44" s="44">
        <f t="shared" si="2"/>
        <v>1447</v>
      </c>
      <c r="P44" s="42">
        <f t="shared" si="3"/>
        <v>92</v>
      </c>
      <c r="Q44" s="45">
        <f>(MATCH(O44,PERCENTILE($O$6:$O$120,{0,1,2,3,4}/5),1))</f>
        <v>4</v>
      </c>
    </row>
    <row r="45" spans="2:17" x14ac:dyDescent="0.3">
      <c r="B45" s="24" t="s">
        <v>36</v>
      </c>
      <c r="C45" s="12">
        <f>VLOOKUP(B45,'[1]Appendix A - OD Deaths'!B44:F158,5,FALSE)</f>
        <v>59</v>
      </c>
      <c r="D45" s="17">
        <v>49</v>
      </c>
      <c r="E45" s="13">
        <v>64</v>
      </c>
      <c r="F45" s="17">
        <v>19</v>
      </c>
      <c r="G45" s="23">
        <v>23</v>
      </c>
      <c r="H45" s="15">
        <f t="shared" si="0"/>
        <v>642</v>
      </c>
      <c r="I45" s="16">
        <v>68</v>
      </c>
      <c r="J45" s="17">
        <v>66</v>
      </c>
      <c r="K45" s="17">
        <v>76</v>
      </c>
      <c r="L45" s="13">
        <v>19</v>
      </c>
      <c r="M45" s="14">
        <v>106</v>
      </c>
      <c r="N45" s="18">
        <f t="shared" si="1"/>
        <v>335</v>
      </c>
      <c r="O45" s="19">
        <f t="shared" si="2"/>
        <v>977</v>
      </c>
      <c r="P45" s="17">
        <f t="shared" si="3"/>
        <v>38</v>
      </c>
      <c r="Q45" s="20">
        <f>(MATCH(O45,PERCENTILE($O$6:$O$120,{0,1,2,3,4}/5),1))</f>
        <v>2</v>
      </c>
    </row>
    <row r="46" spans="2:17" x14ac:dyDescent="0.3">
      <c r="B46" s="50" t="s">
        <v>37</v>
      </c>
      <c r="C46" s="37">
        <f>VLOOKUP(B46,'[1]Appendix A - OD Deaths'!B45:F159,5,FALSE)</f>
        <v>7</v>
      </c>
      <c r="D46" s="42">
        <v>42</v>
      </c>
      <c r="E46" s="38">
        <v>17</v>
      </c>
      <c r="F46" s="42">
        <v>21</v>
      </c>
      <c r="G46" s="49">
        <v>71</v>
      </c>
      <c r="H46" s="40">
        <f t="shared" si="0"/>
        <v>474</v>
      </c>
      <c r="I46" s="41">
        <v>45</v>
      </c>
      <c r="J46" s="42">
        <v>83</v>
      </c>
      <c r="K46" s="42">
        <v>66</v>
      </c>
      <c r="L46" s="38">
        <v>45</v>
      </c>
      <c r="M46" s="39">
        <v>59</v>
      </c>
      <c r="N46" s="43">
        <f t="shared" si="1"/>
        <v>298</v>
      </c>
      <c r="O46" s="44">
        <f t="shared" si="2"/>
        <v>772</v>
      </c>
      <c r="P46" s="42">
        <f t="shared" si="3"/>
        <v>24</v>
      </c>
      <c r="Q46" s="45">
        <f>(MATCH(O46,PERCENTILE($O$6:$O$120,{0,1,2,3,4}/5),1))</f>
        <v>2</v>
      </c>
    </row>
    <row r="47" spans="2:17" x14ac:dyDescent="0.3">
      <c r="B47" s="24" t="s">
        <v>38</v>
      </c>
      <c r="C47" s="12">
        <f>VLOOKUP(B47,'[1]Appendix A - OD Deaths'!B46:F160,5,FALSE)</f>
        <v>67</v>
      </c>
      <c r="D47" s="17">
        <v>45</v>
      </c>
      <c r="E47" s="13">
        <v>79</v>
      </c>
      <c r="F47" s="17">
        <v>14</v>
      </c>
      <c r="G47" s="23">
        <v>71</v>
      </c>
      <c r="H47" s="22">
        <f t="shared" si="0"/>
        <v>828</v>
      </c>
      <c r="I47" s="16">
        <v>50</v>
      </c>
      <c r="J47" s="17">
        <v>64</v>
      </c>
      <c r="K47" s="17">
        <v>94</v>
      </c>
      <c r="L47" s="13">
        <v>89</v>
      </c>
      <c r="M47" s="14">
        <v>66</v>
      </c>
      <c r="N47" s="18">
        <f t="shared" si="1"/>
        <v>363</v>
      </c>
      <c r="O47" s="19">
        <f t="shared" si="2"/>
        <v>1191</v>
      </c>
      <c r="P47" s="17">
        <f t="shared" si="3"/>
        <v>61</v>
      </c>
      <c r="Q47" s="20">
        <f>(MATCH(O47,PERCENTILE($O$6:$O$120,{0,1,2,3,4}/5),1))</f>
        <v>3</v>
      </c>
    </row>
    <row r="48" spans="2:17" x14ac:dyDescent="0.3">
      <c r="B48" s="48" t="s">
        <v>224</v>
      </c>
      <c r="C48" s="37">
        <f>VLOOKUP(B48,'[1]Appendix A - OD Deaths'!B47:F161,5,FALSE)</f>
        <v>68</v>
      </c>
      <c r="D48" s="42">
        <v>22</v>
      </c>
      <c r="E48" s="38">
        <v>27</v>
      </c>
      <c r="F48" s="42">
        <v>78</v>
      </c>
      <c r="G48" s="49">
        <v>94</v>
      </c>
      <c r="H48" s="40">
        <f t="shared" si="0"/>
        <v>867</v>
      </c>
      <c r="I48" s="41">
        <v>87</v>
      </c>
      <c r="J48" s="42">
        <v>112</v>
      </c>
      <c r="K48" s="42">
        <v>76</v>
      </c>
      <c r="L48" s="38">
        <v>95</v>
      </c>
      <c r="M48" s="39">
        <v>76</v>
      </c>
      <c r="N48" s="43">
        <f t="shared" si="1"/>
        <v>446</v>
      </c>
      <c r="O48" s="44">
        <f t="shared" si="2"/>
        <v>1313</v>
      </c>
      <c r="P48" s="42">
        <f t="shared" si="3"/>
        <v>80</v>
      </c>
      <c r="Q48" s="45">
        <f>(MATCH(O48,PERCENTILE($O$6:$O$120,{0,1,2,3,4}/5),1))</f>
        <v>4</v>
      </c>
    </row>
    <row r="49" spans="2:17" x14ac:dyDescent="0.3">
      <c r="B49" s="24" t="s">
        <v>39</v>
      </c>
      <c r="C49" s="12">
        <f>VLOOKUP(B49,'[1]Appendix A - OD Deaths'!B48:F162,5,FALSE)</f>
        <v>1</v>
      </c>
      <c r="D49" s="17">
        <v>85</v>
      </c>
      <c r="E49" s="13">
        <v>28</v>
      </c>
      <c r="F49" s="17">
        <v>32</v>
      </c>
      <c r="G49" s="23">
        <v>17</v>
      </c>
      <c r="H49" s="15">
        <f t="shared" si="0"/>
        <v>489</v>
      </c>
      <c r="I49" s="16">
        <v>16</v>
      </c>
      <c r="J49" s="17">
        <v>42</v>
      </c>
      <c r="K49" s="17">
        <v>13</v>
      </c>
      <c r="L49" s="13">
        <v>19</v>
      </c>
      <c r="M49" s="14">
        <v>16</v>
      </c>
      <c r="N49" s="18">
        <f t="shared" si="1"/>
        <v>106</v>
      </c>
      <c r="O49" s="21">
        <f t="shared" si="2"/>
        <v>595</v>
      </c>
      <c r="P49" s="17">
        <f t="shared" si="3"/>
        <v>10</v>
      </c>
      <c r="Q49" s="20">
        <f>(MATCH(O49,PERCENTILE($O$6:$O$120,{0,1,2,3,4}/5),1))</f>
        <v>1</v>
      </c>
    </row>
    <row r="50" spans="2:17" x14ac:dyDescent="0.3">
      <c r="B50" s="48" t="s">
        <v>40</v>
      </c>
      <c r="C50" s="37">
        <f>VLOOKUP(B50,'[1]Appendix A - OD Deaths'!B49:F163,5,FALSE)</f>
        <v>16</v>
      </c>
      <c r="D50" s="42">
        <v>9</v>
      </c>
      <c r="E50" s="38">
        <v>8</v>
      </c>
      <c r="F50" s="42">
        <v>10</v>
      </c>
      <c r="G50" s="49">
        <v>39</v>
      </c>
      <c r="H50" s="40">
        <f t="shared" si="0"/>
        <v>246</v>
      </c>
      <c r="I50" s="41">
        <v>49</v>
      </c>
      <c r="J50" s="42">
        <v>32</v>
      </c>
      <c r="K50" s="42">
        <v>38</v>
      </c>
      <c r="L50" s="38">
        <v>57</v>
      </c>
      <c r="M50" s="39">
        <v>17</v>
      </c>
      <c r="N50" s="43">
        <f t="shared" si="1"/>
        <v>193</v>
      </c>
      <c r="O50" s="46">
        <f t="shared" si="2"/>
        <v>439</v>
      </c>
      <c r="P50" s="42">
        <f t="shared" si="3"/>
        <v>4</v>
      </c>
      <c r="Q50" s="45">
        <f>(MATCH(O50,PERCENTILE($O$6:$O$120,{0,1,2,3,4}/5),1))</f>
        <v>1</v>
      </c>
    </row>
    <row r="51" spans="2:17" x14ac:dyDescent="0.3">
      <c r="B51" s="24" t="s">
        <v>41</v>
      </c>
      <c r="C51" s="12">
        <f>VLOOKUP(B51,'[1]Appendix A - OD Deaths'!B50:F164,5,FALSE)</f>
        <v>45</v>
      </c>
      <c r="D51" s="17">
        <v>70</v>
      </c>
      <c r="E51" s="13">
        <v>100</v>
      </c>
      <c r="F51" s="17">
        <v>56</v>
      </c>
      <c r="G51" s="23">
        <v>84</v>
      </c>
      <c r="H51" s="22">
        <f t="shared" si="0"/>
        <v>1065</v>
      </c>
      <c r="I51" s="16">
        <v>63</v>
      </c>
      <c r="J51" s="17">
        <v>102</v>
      </c>
      <c r="K51" s="17">
        <v>100</v>
      </c>
      <c r="L51" s="13">
        <v>47</v>
      </c>
      <c r="M51" s="14">
        <v>91</v>
      </c>
      <c r="N51" s="18">
        <f t="shared" si="1"/>
        <v>403</v>
      </c>
      <c r="O51" s="19">
        <f t="shared" si="2"/>
        <v>1468</v>
      </c>
      <c r="P51" s="17">
        <f t="shared" si="3"/>
        <v>94</v>
      </c>
      <c r="Q51" s="20">
        <f>(MATCH(O51,PERCENTILE($O$6:$O$120,{0,1,2,3,4}/5),1))</f>
        <v>5</v>
      </c>
    </row>
    <row r="52" spans="2:17" x14ac:dyDescent="0.3">
      <c r="B52" s="48" t="s">
        <v>225</v>
      </c>
      <c r="C52" s="37">
        <f>VLOOKUP(B52,'[1]Appendix A - OD Deaths'!B51:F165,5,FALSE)</f>
        <v>90</v>
      </c>
      <c r="D52" s="42">
        <v>106</v>
      </c>
      <c r="E52" s="38">
        <v>92</v>
      </c>
      <c r="F52" s="42">
        <v>13</v>
      </c>
      <c r="G52" s="49">
        <v>100</v>
      </c>
      <c r="H52" s="47">
        <f t="shared" si="0"/>
        <v>1203</v>
      </c>
      <c r="I52" s="41">
        <v>99</v>
      </c>
      <c r="J52" s="42">
        <v>103</v>
      </c>
      <c r="K52" s="42">
        <v>100</v>
      </c>
      <c r="L52" s="38">
        <v>95</v>
      </c>
      <c r="M52" s="39">
        <v>73</v>
      </c>
      <c r="N52" s="43">
        <f t="shared" si="1"/>
        <v>470</v>
      </c>
      <c r="O52" s="44">
        <f t="shared" si="2"/>
        <v>1673</v>
      </c>
      <c r="P52" s="42">
        <f t="shared" si="3"/>
        <v>105</v>
      </c>
      <c r="Q52" s="45">
        <f>(MATCH(O52,PERCENTILE($O$6:$O$120,{0,1,2,3,4}/5),1))</f>
        <v>5</v>
      </c>
    </row>
    <row r="53" spans="2:17" x14ac:dyDescent="0.3">
      <c r="B53" s="24" t="s">
        <v>42</v>
      </c>
      <c r="C53" s="12">
        <f>VLOOKUP(B53,'[1]Appendix A - OD Deaths'!B52:F166,5,FALSE)</f>
        <v>89</v>
      </c>
      <c r="D53" s="17">
        <v>73</v>
      </c>
      <c r="E53" s="13">
        <v>66</v>
      </c>
      <c r="F53" s="17">
        <v>51</v>
      </c>
      <c r="G53" s="23">
        <v>23</v>
      </c>
      <c r="H53" s="15">
        <f t="shared" si="0"/>
        <v>906</v>
      </c>
      <c r="I53" s="16">
        <v>20</v>
      </c>
      <c r="J53" s="17">
        <v>25</v>
      </c>
      <c r="K53" s="17">
        <v>43</v>
      </c>
      <c r="L53" s="13">
        <v>57</v>
      </c>
      <c r="M53" s="14">
        <v>57</v>
      </c>
      <c r="N53" s="18">
        <f t="shared" si="1"/>
        <v>202</v>
      </c>
      <c r="O53" s="19">
        <f t="shared" si="2"/>
        <v>1108</v>
      </c>
      <c r="P53" s="17">
        <f t="shared" si="3"/>
        <v>50</v>
      </c>
      <c r="Q53" s="20">
        <f>(MATCH(O53,PERCENTILE($O$6:$O$120,{0,1,2,3,4}/5),1))</f>
        <v>3</v>
      </c>
    </row>
    <row r="54" spans="2:17" x14ac:dyDescent="0.3">
      <c r="B54" s="48" t="s">
        <v>43</v>
      </c>
      <c r="C54" s="37">
        <f>VLOOKUP(B54,'[1]Appendix A - OD Deaths'!B53:F167,5,FALSE)</f>
        <v>53</v>
      </c>
      <c r="D54" s="42">
        <v>88</v>
      </c>
      <c r="E54" s="38">
        <v>97</v>
      </c>
      <c r="F54" s="42">
        <v>60</v>
      </c>
      <c r="G54" s="49">
        <v>58</v>
      </c>
      <c r="H54" s="40">
        <f t="shared" si="0"/>
        <v>1068</v>
      </c>
      <c r="I54" s="41">
        <v>66</v>
      </c>
      <c r="J54" s="42">
        <v>45</v>
      </c>
      <c r="K54" s="42">
        <v>73</v>
      </c>
      <c r="L54" s="38">
        <v>79</v>
      </c>
      <c r="M54" s="39">
        <v>82</v>
      </c>
      <c r="N54" s="43">
        <f t="shared" si="1"/>
        <v>345</v>
      </c>
      <c r="O54" s="44">
        <f t="shared" si="2"/>
        <v>1413</v>
      </c>
      <c r="P54" s="42">
        <f t="shared" si="3"/>
        <v>89</v>
      </c>
      <c r="Q54" s="45">
        <f>(MATCH(O54,PERCENTILE($O$6:$O$120,{0,1,2,3,4}/5),1))</f>
        <v>4</v>
      </c>
    </row>
    <row r="55" spans="2:17" x14ac:dyDescent="0.3">
      <c r="B55" s="24" t="s">
        <v>44</v>
      </c>
      <c r="C55" s="12">
        <f>VLOOKUP(B55,'[1]Appendix A - OD Deaths'!B54:F168,5,FALSE)</f>
        <v>114</v>
      </c>
      <c r="D55" s="17">
        <v>103</v>
      </c>
      <c r="E55" s="13">
        <v>108</v>
      </c>
      <c r="F55" s="17">
        <v>63</v>
      </c>
      <c r="G55" s="23">
        <v>23</v>
      </c>
      <c r="H55" s="22">
        <f t="shared" si="0"/>
        <v>1233</v>
      </c>
      <c r="I55" s="16">
        <v>34</v>
      </c>
      <c r="J55" s="17">
        <v>6</v>
      </c>
      <c r="K55" s="17">
        <v>10</v>
      </c>
      <c r="L55" s="13">
        <v>79</v>
      </c>
      <c r="M55" s="14">
        <v>23</v>
      </c>
      <c r="N55" s="18">
        <f t="shared" si="1"/>
        <v>152</v>
      </c>
      <c r="O55" s="19">
        <f t="shared" si="2"/>
        <v>1385</v>
      </c>
      <c r="P55" s="17">
        <f t="shared" si="3"/>
        <v>85</v>
      </c>
      <c r="Q55" s="20">
        <f>(MATCH(O55,PERCENTILE($O$6:$O$120,{0,1,2,3,4}/5),1))</f>
        <v>4</v>
      </c>
    </row>
    <row r="56" spans="2:17" x14ac:dyDescent="0.3">
      <c r="B56" s="48" t="s">
        <v>45</v>
      </c>
      <c r="C56" s="37">
        <f>VLOOKUP(B56,'[1]Appendix A - OD Deaths'!B55:F169,5,FALSE)</f>
        <v>15</v>
      </c>
      <c r="D56" s="42">
        <v>13</v>
      </c>
      <c r="E56" s="38">
        <v>24</v>
      </c>
      <c r="F56" s="42">
        <v>96</v>
      </c>
      <c r="G56" s="49">
        <v>5</v>
      </c>
      <c r="H56" s="40">
        <f t="shared" si="0"/>
        <v>459</v>
      </c>
      <c r="I56" s="41">
        <v>7</v>
      </c>
      <c r="J56" s="42">
        <v>24</v>
      </c>
      <c r="K56" s="42">
        <v>40</v>
      </c>
      <c r="L56" s="38">
        <v>72</v>
      </c>
      <c r="M56" s="39">
        <v>40</v>
      </c>
      <c r="N56" s="43">
        <f t="shared" si="1"/>
        <v>183</v>
      </c>
      <c r="O56" s="46">
        <f t="shared" si="2"/>
        <v>642</v>
      </c>
      <c r="P56" s="42">
        <f t="shared" si="3"/>
        <v>15</v>
      </c>
      <c r="Q56" s="45">
        <f>(MATCH(O56,PERCENTILE($O$6:$O$120,{0,1,2,3,4}/5),1))</f>
        <v>1</v>
      </c>
    </row>
    <row r="57" spans="2:17" x14ac:dyDescent="0.3">
      <c r="B57" s="24" t="s">
        <v>46</v>
      </c>
      <c r="C57" s="12">
        <f>VLOOKUP(B57,'[1]Appendix A - OD Deaths'!B56:F170,5,FALSE)</f>
        <v>10</v>
      </c>
      <c r="D57" s="17">
        <v>5</v>
      </c>
      <c r="E57" s="13">
        <v>19</v>
      </c>
      <c r="F57" s="17">
        <v>1</v>
      </c>
      <c r="G57" s="23">
        <v>39</v>
      </c>
      <c r="H57" s="15">
        <f t="shared" si="0"/>
        <v>222</v>
      </c>
      <c r="I57" s="16">
        <v>64</v>
      </c>
      <c r="J57" s="17">
        <v>95</v>
      </c>
      <c r="K57" s="17">
        <v>87</v>
      </c>
      <c r="L57" s="13">
        <v>103</v>
      </c>
      <c r="M57" s="14">
        <v>112</v>
      </c>
      <c r="N57" s="18">
        <f t="shared" si="1"/>
        <v>461</v>
      </c>
      <c r="O57" s="21">
        <f t="shared" si="2"/>
        <v>683</v>
      </c>
      <c r="P57" s="17">
        <f t="shared" si="3"/>
        <v>18</v>
      </c>
      <c r="Q57" s="20">
        <f>(MATCH(O57,PERCENTILE($O$6:$O$120,{0,1,2,3,4}/5),1))</f>
        <v>1</v>
      </c>
    </row>
    <row r="58" spans="2:17" x14ac:dyDescent="0.3">
      <c r="B58" s="48" t="s">
        <v>47</v>
      </c>
      <c r="C58" s="37">
        <f>VLOOKUP(B58,'[1]Appendix A - OD Deaths'!B57:F171,5,FALSE)</f>
        <v>99</v>
      </c>
      <c r="D58" s="42">
        <v>72</v>
      </c>
      <c r="E58" s="38">
        <v>71</v>
      </c>
      <c r="F58" s="42">
        <v>72</v>
      </c>
      <c r="G58" s="49">
        <v>58</v>
      </c>
      <c r="H58" s="40">
        <f t="shared" si="0"/>
        <v>1116</v>
      </c>
      <c r="I58" s="41">
        <v>77</v>
      </c>
      <c r="J58" s="42">
        <v>51</v>
      </c>
      <c r="K58" s="42">
        <v>48</v>
      </c>
      <c r="L58" s="38">
        <v>95</v>
      </c>
      <c r="M58" s="39">
        <v>55</v>
      </c>
      <c r="N58" s="43">
        <f t="shared" si="1"/>
        <v>326</v>
      </c>
      <c r="O58" s="44">
        <f t="shared" si="2"/>
        <v>1442</v>
      </c>
      <c r="P58" s="42">
        <f t="shared" si="3"/>
        <v>91</v>
      </c>
      <c r="Q58" s="45">
        <f>(MATCH(O58,PERCENTILE($O$6:$O$120,{0,1,2,3,4}/5),1))</f>
        <v>4</v>
      </c>
    </row>
    <row r="59" spans="2:17" x14ac:dyDescent="0.3">
      <c r="B59" s="24" t="s">
        <v>48</v>
      </c>
      <c r="C59" s="12">
        <f>VLOOKUP(B59,'[1]Appendix A - OD Deaths'!B58:F172,5,FALSE)</f>
        <v>56</v>
      </c>
      <c r="D59" s="17">
        <v>59</v>
      </c>
      <c r="E59" s="13">
        <v>32</v>
      </c>
      <c r="F59" s="17">
        <v>79</v>
      </c>
      <c r="G59" s="23">
        <v>17</v>
      </c>
      <c r="H59" s="15">
        <f t="shared" si="0"/>
        <v>729</v>
      </c>
      <c r="I59" s="16">
        <v>20</v>
      </c>
      <c r="J59" s="17">
        <v>16</v>
      </c>
      <c r="K59" s="17">
        <v>26</v>
      </c>
      <c r="L59" s="13">
        <v>13</v>
      </c>
      <c r="M59" s="14">
        <v>34</v>
      </c>
      <c r="N59" s="18">
        <f t="shared" si="1"/>
        <v>109</v>
      </c>
      <c r="O59" s="21">
        <f t="shared" si="2"/>
        <v>838</v>
      </c>
      <c r="P59" s="17">
        <f t="shared" si="3"/>
        <v>30</v>
      </c>
      <c r="Q59" s="20">
        <f>(MATCH(O59,PERCENTILE($O$6:$O$120,{0,1,2,3,4}/5),1))</f>
        <v>2</v>
      </c>
    </row>
    <row r="60" spans="2:17" x14ac:dyDescent="0.3">
      <c r="B60" s="48" t="s">
        <v>49</v>
      </c>
      <c r="C60" s="37">
        <f>VLOOKUP(B60,'[1]Appendix A - OD Deaths'!B59:F173,5,FALSE)</f>
        <v>56</v>
      </c>
      <c r="D60" s="42">
        <v>81</v>
      </c>
      <c r="E60" s="38">
        <v>56</v>
      </c>
      <c r="F60" s="42">
        <v>41</v>
      </c>
      <c r="G60" s="49">
        <v>71</v>
      </c>
      <c r="H60" s="40">
        <f t="shared" si="0"/>
        <v>915</v>
      </c>
      <c r="I60" s="41">
        <v>83</v>
      </c>
      <c r="J60" s="42">
        <v>67</v>
      </c>
      <c r="K60" s="42">
        <v>68</v>
      </c>
      <c r="L60" s="38">
        <v>93</v>
      </c>
      <c r="M60" s="39">
        <v>79</v>
      </c>
      <c r="N60" s="43">
        <f t="shared" si="1"/>
        <v>390</v>
      </c>
      <c r="O60" s="44">
        <f t="shared" si="2"/>
        <v>1305</v>
      </c>
      <c r="P60" s="42">
        <f t="shared" si="3"/>
        <v>78</v>
      </c>
      <c r="Q60" s="45">
        <f>(MATCH(O60,PERCENTILE($O$6:$O$120,{0,1,2,3,4}/5),1))</f>
        <v>4</v>
      </c>
    </row>
    <row r="61" spans="2:17" x14ac:dyDescent="0.3">
      <c r="B61" s="24" t="s">
        <v>50</v>
      </c>
      <c r="C61" s="12">
        <f>VLOOKUP(B61,'[1]Appendix A - OD Deaths'!B60:F174,5,FALSE)</f>
        <v>33</v>
      </c>
      <c r="D61" s="17">
        <v>1</v>
      </c>
      <c r="E61" s="13">
        <v>20</v>
      </c>
      <c r="F61" s="17">
        <v>94</v>
      </c>
      <c r="G61" s="23">
        <v>39</v>
      </c>
      <c r="H61" s="15">
        <f t="shared" si="0"/>
        <v>561</v>
      </c>
      <c r="I61" s="16">
        <v>38</v>
      </c>
      <c r="J61" s="17">
        <v>62</v>
      </c>
      <c r="K61" s="17">
        <v>85</v>
      </c>
      <c r="L61" s="13">
        <v>13</v>
      </c>
      <c r="M61" s="14">
        <v>45</v>
      </c>
      <c r="N61" s="18">
        <f t="shared" si="1"/>
        <v>243</v>
      </c>
      <c r="O61" s="21">
        <f t="shared" si="2"/>
        <v>804</v>
      </c>
      <c r="P61" s="17">
        <f t="shared" si="3"/>
        <v>26</v>
      </c>
      <c r="Q61" s="20">
        <f>(MATCH(O61,PERCENTILE($O$6:$O$120,{0,1,2,3,4}/5),1))</f>
        <v>2</v>
      </c>
    </row>
    <row r="62" spans="2:17" x14ac:dyDescent="0.3">
      <c r="B62" s="48" t="s">
        <v>51</v>
      </c>
      <c r="C62" s="37">
        <f>VLOOKUP(B62,'[1]Appendix A - OD Deaths'!B61:F175,5,FALSE)</f>
        <v>105</v>
      </c>
      <c r="D62" s="42">
        <v>102</v>
      </c>
      <c r="E62" s="38">
        <v>102</v>
      </c>
      <c r="F62" s="42">
        <v>23</v>
      </c>
      <c r="G62" s="49">
        <v>39</v>
      </c>
      <c r="H62" s="47">
        <f t="shared" si="0"/>
        <v>1113</v>
      </c>
      <c r="I62" s="41">
        <v>29</v>
      </c>
      <c r="J62" s="42">
        <v>7</v>
      </c>
      <c r="K62" s="42">
        <v>18</v>
      </c>
      <c r="L62" s="38">
        <v>33</v>
      </c>
      <c r="M62" s="39">
        <v>19</v>
      </c>
      <c r="N62" s="43">
        <f t="shared" si="1"/>
        <v>106</v>
      </c>
      <c r="O62" s="44">
        <f t="shared" si="2"/>
        <v>1219</v>
      </c>
      <c r="P62" s="42">
        <f t="shared" si="3"/>
        <v>67</v>
      </c>
      <c r="Q62" s="45">
        <f>(MATCH(O62,PERCENTILE($O$6:$O$120,{0,1,2,3,4}/5),1))</f>
        <v>3</v>
      </c>
    </row>
    <row r="63" spans="2:17" x14ac:dyDescent="0.3">
      <c r="B63" s="24" t="s">
        <v>52</v>
      </c>
      <c r="C63" s="12">
        <f>VLOOKUP(B63,'[1]Appendix A - OD Deaths'!B62:F176,5,FALSE)</f>
        <v>22</v>
      </c>
      <c r="D63" s="17">
        <v>40</v>
      </c>
      <c r="E63" s="13">
        <v>77</v>
      </c>
      <c r="F63" s="17">
        <v>108</v>
      </c>
      <c r="G63" s="23">
        <v>39</v>
      </c>
      <c r="H63" s="15">
        <f t="shared" si="0"/>
        <v>858</v>
      </c>
      <c r="I63" s="16">
        <v>30</v>
      </c>
      <c r="J63" s="17">
        <v>63</v>
      </c>
      <c r="K63" s="17">
        <v>54</v>
      </c>
      <c r="L63" s="13">
        <v>1</v>
      </c>
      <c r="M63" s="14">
        <v>40</v>
      </c>
      <c r="N63" s="18">
        <f t="shared" si="1"/>
        <v>188</v>
      </c>
      <c r="O63" s="19">
        <f t="shared" si="2"/>
        <v>1046</v>
      </c>
      <c r="P63" s="17">
        <f t="shared" si="3"/>
        <v>42</v>
      </c>
      <c r="Q63" s="20">
        <f>(MATCH(O63,PERCENTILE($O$6:$O$120,{0,1,2,3,4}/5),1))</f>
        <v>2</v>
      </c>
    </row>
    <row r="64" spans="2:17" x14ac:dyDescent="0.3">
      <c r="B64" s="48" t="s">
        <v>53</v>
      </c>
      <c r="C64" s="37">
        <f>VLOOKUP(B64,'[1]Appendix A - OD Deaths'!B63:F177,5,FALSE)</f>
        <v>75</v>
      </c>
      <c r="D64" s="42">
        <v>37</v>
      </c>
      <c r="E64" s="38">
        <v>15</v>
      </c>
      <c r="F64" s="42">
        <v>100</v>
      </c>
      <c r="G64" s="49">
        <v>71</v>
      </c>
      <c r="H64" s="40">
        <f t="shared" si="0"/>
        <v>894</v>
      </c>
      <c r="I64" s="41">
        <v>66</v>
      </c>
      <c r="J64" s="42">
        <v>53</v>
      </c>
      <c r="K64" s="42">
        <v>58</v>
      </c>
      <c r="L64" s="38">
        <v>1</v>
      </c>
      <c r="M64" s="39">
        <v>59</v>
      </c>
      <c r="N64" s="43">
        <f t="shared" si="1"/>
        <v>237</v>
      </c>
      <c r="O64" s="44">
        <f t="shared" si="2"/>
        <v>1131</v>
      </c>
      <c r="P64" s="42">
        <f t="shared" si="3"/>
        <v>56</v>
      </c>
      <c r="Q64" s="45">
        <f>(MATCH(O64,PERCENTILE($O$6:$O$120,{0,1,2,3,4}/5),1))</f>
        <v>3</v>
      </c>
    </row>
    <row r="65" spans="2:17" x14ac:dyDescent="0.3">
      <c r="B65" s="24" t="s">
        <v>54</v>
      </c>
      <c r="C65" s="25">
        <f>VLOOKUP(B65,'[1]Appendix A - OD Deaths'!B64:F178,5,FALSE)</f>
        <v>5</v>
      </c>
      <c r="D65" s="26">
        <v>11</v>
      </c>
      <c r="E65" s="27">
        <v>26</v>
      </c>
      <c r="F65" s="26">
        <v>47</v>
      </c>
      <c r="G65" s="28">
        <v>23</v>
      </c>
      <c r="H65" s="29">
        <f t="shared" si="0"/>
        <v>336</v>
      </c>
      <c r="I65" s="30">
        <v>45</v>
      </c>
      <c r="J65" s="26">
        <v>85</v>
      </c>
      <c r="K65" s="26">
        <v>27</v>
      </c>
      <c r="L65" s="27">
        <v>77</v>
      </c>
      <c r="M65" s="31">
        <v>51</v>
      </c>
      <c r="N65" s="32">
        <f t="shared" si="1"/>
        <v>285</v>
      </c>
      <c r="O65" s="33">
        <f t="shared" si="2"/>
        <v>621</v>
      </c>
      <c r="P65" s="26">
        <f t="shared" si="3"/>
        <v>13</v>
      </c>
      <c r="Q65" s="34">
        <f>(MATCH(O65,PERCENTILE($O$6:$O$120,{0,1,2,3,4}/5),1))</f>
        <v>1</v>
      </c>
    </row>
    <row r="66" spans="2:17" x14ac:dyDescent="0.3">
      <c r="B66" s="50" t="s">
        <v>226</v>
      </c>
      <c r="C66" s="37">
        <f>VLOOKUP(B66,'[1]Appendix A - OD Deaths'!B65:F179,5,FALSE)</f>
        <v>94</v>
      </c>
      <c r="D66" s="42">
        <v>91</v>
      </c>
      <c r="E66" s="38">
        <v>79</v>
      </c>
      <c r="F66" s="42">
        <v>49</v>
      </c>
      <c r="G66" s="49">
        <v>71</v>
      </c>
      <c r="H66" s="40">
        <f t="shared" si="0"/>
        <v>1152</v>
      </c>
      <c r="I66" s="41">
        <v>86</v>
      </c>
      <c r="J66" s="42">
        <v>80</v>
      </c>
      <c r="K66" s="42">
        <v>39</v>
      </c>
      <c r="L66" s="38">
        <v>53</v>
      </c>
      <c r="M66" s="39">
        <v>49</v>
      </c>
      <c r="N66" s="43">
        <f t="shared" si="1"/>
        <v>307</v>
      </c>
      <c r="O66" s="44">
        <f t="shared" si="2"/>
        <v>1459</v>
      </c>
      <c r="P66" s="42">
        <f t="shared" si="3"/>
        <v>93</v>
      </c>
      <c r="Q66" s="45">
        <f>(MATCH(O66,PERCENTILE($O$6:$O$120,{0,1,2,3,4}/5),1))</f>
        <v>5</v>
      </c>
    </row>
    <row r="67" spans="2:17" x14ac:dyDescent="0.3">
      <c r="B67" s="24" t="s">
        <v>55</v>
      </c>
      <c r="C67" s="12">
        <f>VLOOKUP(B67,'[1]Appendix A - OD Deaths'!B66:F180,5,FALSE)</f>
        <v>108</v>
      </c>
      <c r="D67" s="17">
        <v>18</v>
      </c>
      <c r="E67" s="13">
        <v>94</v>
      </c>
      <c r="F67" s="17">
        <v>83</v>
      </c>
      <c r="G67" s="23">
        <v>58</v>
      </c>
      <c r="H67" s="22">
        <f t="shared" si="0"/>
        <v>1083</v>
      </c>
      <c r="I67" s="16">
        <v>68</v>
      </c>
      <c r="J67" s="17">
        <v>49</v>
      </c>
      <c r="K67" s="17">
        <v>71</v>
      </c>
      <c r="L67" s="13">
        <v>89</v>
      </c>
      <c r="M67" s="14">
        <v>65</v>
      </c>
      <c r="N67" s="18">
        <f t="shared" si="1"/>
        <v>342</v>
      </c>
      <c r="O67" s="19">
        <f t="shared" si="2"/>
        <v>1425</v>
      </c>
      <c r="P67" s="17">
        <f t="shared" si="3"/>
        <v>90</v>
      </c>
      <c r="Q67" s="20">
        <f>(MATCH(O67,PERCENTILE($O$6:$O$120,{0,1,2,3,4}/5),1))</f>
        <v>4</v>
      </c>
    </row>
    <row r="68" spans="2:17" x14ac:dyDescent="0.3">
      <c r="B68" s="48" t="s">
        <v>56</v>
      </c>
      <c r="C68" s="37">
        <f>VLOOKUP(B68,'[1]Appendix A - OD Deaths'!B67:F181,5,FALSE)</f>
        <v>78</v>
      </c>
      <c r="D68" s="42">
        <v>32</v>
      </c>
      <c r="E68" s="38">
        <v>87</v>
      </c>
      <c r="F68" s="42">
        <v>115</v>
      </c>
      <c r="G68" s="49">
        <v>39</v>
      </c>
      <c r="H68" s="47">
        <f t="shared" si="0"/>
        <v>1053</v>
      </c>
      <c r="I68" s="41">
        <v>48</v>
      </c>
      <c r="J68" s="42">
        <v>44</v>
      </c>
      <c r="K68" s="42">
        <v>76</v>
      </c>
      <c r="L68" s="38">
        <v>65</v>
      </c>
      <c r="M68" s="39">
        <v>26</v>
      </c>
      <c r="N68" s="43">
        <f t="shared" si="1"/>
        <v>259</v>
      </c>
      <c r="O68" s="44">
        <f t="shared" si="2"/>
        <v>1312</v>
      </c>
      <c r="P68" s="42">
        <f t="shared" si="3"/>
        <v>79</v>
      </c>
      <c r="Q68" s="45">
        <f>(MATCH(O68,PERCENTILE($O$6:$O$120,{0,1,2,3,4}/5),1))</f>
        <v>4</v>
      </c>
    </row>
    <row r="69" spans="2:17" x14ac:dyDescent="0.3">
      <c r="B69" s="24" t="s">
        <v>57</v>
      </c>
      <c r="C69" s="12">
        <f>VLOOKUP(B69,'[1]Appendix A - OD Deaths'!B68:F182,5,FALSE)</f>
        <v>62</v>
      </c>
      <c r="D69" s="17">
        <v>50</v>
      </c>
      <c r="E69" s="13">
        <v>34</v>
      </c>
      <c r="F69" s="17">
        <v>22</v>
      </c>
      <c r="G69" s="23">
        <v>84</v>
      </c>
      <c r="H69" s="15">
        <f t="shared" si="0"/>
        <v>756</v>
      </c>
      <c r="I69" s="16">
        <v>111</v>
      </c>
      <c r="J69" s="17">
        <v>89</v>
      </c>
      <c r="K69" s="17">
        <v>85</v>
      </c>
      <c r="L69" s="13">
        <v>49</v>
      </c>
      <c r="M69" s="14">
        <v>111</v>
      </c>
      <c r="N69" s="18">
        <f t="shared" si="1"/>
        <v>445</v>
      </c>
      <c r="O69" s="19">
        <f t="shared" si="2"/>
        <v>1201</v>
      </c>
      <c r="P69" s="17">
        <f t="shared" si="3"/>
        <v>64</v>
      </c>
      <c r="Q69" s="20">
        <f>(MATCH(O69,PERCENTILE($O$6:$O$120,{0,1,2,3,4}/5),1))</f>
        <v>3</v>
      </c>
    </row>
    <row r="70" spans="2:17" x14ac:dyDescent="0.3">
      <c r="B70" s="48" t="s">
        <v>58</v>
      </c>
      <c r="C70" s="37">
        <f>VLOOKUP(B70,'[1]Appendix A - OD Deaths'!B69:F183,5,FALSE)</f>
        <v>1</v>
      </c>
      <c r="D70" s="42">
        <v>14</v>
      </c>
      <c r="E70" s="38">
        <v>54</v>
      </c>
      <c r="F70" s="42">
        <v>1</v>
      </c>
      <c r="G70" s="49">
        <v>23</v>
      </c>
      <c r="H70" s="40">
        <f t="shared" si="0"/>
        <v>279</v>
      </c>
      <c r="I70" s="41">
        <v>39</v>
      </c>
      <c r="J70" s="42">
        <v>50</v>
      </c>
      <c r="K70" s="42">
        <v>13</v>
      </c>
      <c r="L70" s="38">
        <v>8</v>
      </c>
      <c r="M70" s="39">
        <v>88</v>
      </c>
      <c r="N70" s="43">
        <f t="shared" si="1"/>
        <v>198</v>
      </c>
      <c r="O70" s="46">
        <f t="shared" si="2"/>
        <v>477</v>
      </c>
      <c r="P70" s="42">
        <f t="shared" si="3"/>
        <v>6</v>
      </c>
      <c r="Q70" s="45">
        <f>(MATCH(O70,PERCENTILE($O$6:$O$120,{0,1,2,3,4}/5),1))</f>
        <v>1</v>
      </c>
    </row>
    <row r="71" spans="2:17" x14ac:dyDescent="0.3">
      <c r="B71" s="24" t="s">
        <v>59</v>
      </c>
      <c r="C71" s="12">
        <f>VLOOKUP(B71,'[1]Appendix A - OD Deaths'!B70:F184,5,FALSE)</f>
        <v>52</v>
      </c>
      <c r="D71" s="17">
        <v>29</v>
      </c>
      <c r="E71" s="13">
        <v>55</v>
      </c>
      <c r="F71" s="17">
        <v>33</v>
      </c>
      <c r="G71" s="23">
        <v>39</v>
      </c>
      <c r="H71" s="22">
        <f t="shared" ref="H71:H120" si="4">SUM(C71:G71)*3</f>
        <v>624</v>
      </c>
      <c r="I71" s="16">
        <v>57</v>
      </c>
      <c r="J71" s="17">
        <v>52</v>
      </c>
      <c r="K71" s="17">
        <v>69</v>
      </c>
      <c r="L71" s="13">
        <v>74</v>
      </c>
      <c r="M71" s="14">
        <v>54</v>
      </c>
      <c r="N71" s="18">
        <f t="shared" ref="N71:N120" si="5">SUM(I71:M71)</f>
        <v>306</v>
      </c>
      <c r="O71" s="19">
        <f t="shared" ref="O71:O120" si="6">H71+N71</f>
        <v>930</v>
      </c>
      <c r="P71" s="17">
        <f t="shared" ref="P71:P120" si="7">RANK(O71,($O$6:$O$120),1)</f>
        <v>35</v>
      </c>
      <c r="Q71" s="20">
        <f>(MATCH(O71,PERCENTILE($O$6:$O$120,{0,1,2,3,4}/5),1))</f>
        <v>2</v>
      </c>
    </row>
    <row r="72" spans="2:17" x14ac:dyDescent="0.3">
      <c r="B72" s="48" t="s">
        <v>60</v>
      </c>
      <c r="C72" s="37">
        <f>VLOOKUP(B72,'[1]Appendix A - OD Deaths'!B71:F185,5,FALSE)</f>
        <v>61</v>
      </c>
      <c r="D72" s="42">
        <v>98</v>
      </c>
      <c r="E72" s="38">
        <v>105</v>
      </c>
      <c r="F72" s="42">
        <v>82</v>
      </c>
      <c r="G72" s="49">
        <v>100</v>
      </c>
      <c r="H72" s="47">
        <f t="shared" si="4"/>
        <v>1338</v>
      </c>
      <c r="I72" s="41">
        <v>115</v>
      </c>
      <c r="J72" s="42">
        <v>106</v>
      </c>
      <c r="K72" s="42">
        <v>109</v>
      </c>
      <c r="L72" s="38">
        <v>113</v>
      </c>
      <c r="M72" s="39">
        <v>105</v>
      </c>
      <c r="N72" s="43">
        <f t="shared" si="5"/>
        <v>548</v>
      </c>
      <c r="O72" s="44">
        <f t="shared" si="6"/>
        <v>1886</v>
      </c>
      <c r="P72" s="42">
        <f t="shared" si="7"/>
        <v>112</v>
      </c>
      <c r="Q72" s="45">
        <f>(MATCH(O72,PERCENTILE($O$6:$O$120,{0,1,2,3,4}/5),1))</f>
        <v>5</v>
      </c>
    </row>
    <row r="73" spans="2:17" x14ac:dyDescent="0.3">
      <c r="B73" s="24" t="s">
        <v>61</v>
      </c>
      <c r="C73" s="12">
        <f>VLOOKUP(B73,'[1]Appendix A - OD Deaths'!B72:F186,5,FALSE)</f>
        <v>38</v>
      </c>
      <c r="D73" s="17">
        <v>7</v>
      </c>
      <c r="E73" s="13">
        <v>14</v>
      </c>
      <c r="F73" s="17">
        <v>1</v>
      </c>
      <c r="G73" s="23">
        <v>23</v>
      </c>
      <c r="H73" s="15">
        <f t="shared" si="4"/>
        <v>249</v>
      </c>
      <c r="I73" s="16">
        <v>76</v>
      </c>
      <c r="J73" s="17">
        <v>17</v>
      </c>
      <c r="K73" s="17">
        <v>21</v>
      </c>
      <c r="L73" s="13">
        <v>53</v>
      </c>
      <c r="M73" s="14">
        <v>81</v>
      </c>
      <c r="N73" s="18">
        <f t="shared" si="5"/>
        <v>248</v>
      </c>
      <c r="O73" s="21">
        <f t="shared" si="6"/>
        <v>497</v>
      </c>
      <c r="P73" s="17">
        <f t="shared" si="7"/>
        <v>8</v>
      </c>
      <c r="Q73" s="20">
        <f>(MATCH(O73,PERCENTILE($O$6:$O$120,{0,1,2,3,4}/5),1))</f>
        <v>1</v>
      </c>
    </row>
    <row r="74" spans="2:17" x14ac:dyDescent="0.3">
      <c r="B74" s="48" t="s">
        <v>62</v>
      </c>
      <c r="C74" s="37">
        <f>VLOOKUP(B74,'[1]Appendix A - OD Deaths'!B73:F187,5,FALSE)</f>
        <v>29</v>
      </c>
      <c r="D74" s="42">
        <v>48</v>
      </c>
      <c r="E74" s="38">
        <v>10</v>
      </c>
      <c r="F74" s="42">
        <v>39</v>
      </c>
      <c r="G74" s="49">
        <v>39</v>
      </c>
      <c r="H74" s="40">
        <f t="shared" si="4"/>
        <v>495</v>
      </c>
      <c r="I74" s="41">
        <v>32</v>
      </c>
      <c r="J74" s="42">
        <v>78</v>
      </c>
      <c r="K74" s="42">
        <v>33</v>
      </c>
      <c r="L74" s="38">
        <v>7</v>
      </c>
      <c r="M74" s="39">
        <v>26</v>
      </c>
      <c r="N74" s="43">
        <f t="shared" si="5"/>
        <v>176</v>
      </c>
      <c r="O74" s="46">
        <f t="shared" si="6"/>
        <v>671</v>
      </c>
      <c r="P74" s="42">
        <f t="shared" si="7"/>
        <v>16</v>
      </c>
      <c r="Q74" s="45">
        <f>(MATCH(O74,PERCENTILE($O$6:$O$120,{0,1,2,3,4}/5),1))</f>
        <v>1</v>
      </c>
    </row>
    <row r="75" spans="2:17" x14ac:dyDescent="0.3">
      <c r="B75" s="24" t="s">
        <v>63</v>
      </c>
      <c r="C75" s="12">
        <f>VLOOKUP(B75,'[1]Appendix A - OD Deaths'!B74:F188,5,FALSE)</f>
        <v>91</v>
      </c>
      <c r="D75" s="17">
        <v>90</v>
      </c>
      <c r="E75" s="13">
        <v>51</v>
      </c>
      <c r="F75" s="17">
        <v>64</v>
      </c>
      <c r="G75" s="23">
        <v>84</v>
      </c>
      <c r="H75" s="15">
        <f t="shared" si="4"/>
        <v>1140</v>
      </c>
      <c r="I75" s="16">
        <v>77</v>
      </c>
      <c r="J75" s="17">
        <v>54</v>
      </c>
      <c r="K75" s="17">
        <v>61</v>
      </c>
      <c r="L75" s="13">
        <v>33</v>
      </c>
      <c r="M75" s="14">
        <v>34</v>
      </c>
      <c r="N75" s="18">
        <f t="shared" si="5"/>
        <v>259</v>
      </c>
      <c r="O75" s="19">
        <f t="shared" si="6"/>
        <v>1399</v>
      </c>
      <c r="P75" s="17">
        <f t="shared" si="7"/>
        <v>88</v>
      </c>
      <c r="Q75" s="20">
        <f>(MATCH(O75,PERCENTILE($O$6:$O$120,{0,1,2,3,4}/5),1))</f>
        <v>4</v>
      </c>
    </row>
    <row r="76" spans="2:17" x14ac:dyDescent="0.3">
      <c r="B76" s="48" t="s">
        <v>64</v>
      </c>
      <c r="C76" s="37">
        <f>VLOOKUP(B76,'[1]Appendix A - OD Deaths'!B75:F189,5,FALSE)</f>
        <v>27</v>
      </c>
      <c r="D76" s="42">
        <v>27</v>
      </c>
      <c r="E76" s="38">
        <v>25</v>
      </c>
      <c r="F76" s="42">
        <v>34</v>
      </c>
      <c r="G76" s="49">
        <v>100</v>
      </c>
      <c r="H76" s="40">
        <f t="shared" si="4"/>
        <v>639</v>
      </c>
      <c r="I76" s="41">
        <v>108</v>
      </c>
      <c r="J76" s="42">
        <v>99</v>
      </c>
      <c r="K76" s="42">
        <v>103</v>
      </c>
      <c r="L76" s="38">
        <v>47</v>
      </c>
      <c r="M76" s="39">
        <v>113</v>
      </c>
      <c r="N76" s="43">
        <f t="shared" si="5"/>
        <v>470</v>
      </c>
      <c r="O76" s="44">
        <f t="shared" si="6"/>
        <v>1109</v>
      </c>
      <c r="P76" s="42">
        <f t="shared" si="7"/>
        <v>51</v>
      </c>
      <c r="Q76" s="45">
        <f>(MATCH(O76,PERCENTILE($O$6:$O$120,{0,1,2,3,4}/5),1))</f>
        <v>3</v>
      </c>
    </row>
    <row r="77" spans="2:17" x14ac:dyDescent="0.3">
      <c r="B77" s="24" t="s">
        <v>65</v>
      </c>
      <c r="C77" s="12">
        <f>VLOOKUP(B77,'[1]Appendix A - OD Deaths'!B76:F190,5,FALSE)</f>
        <v>80</v>
      </c>
      <c r="D77" s="17">
        <v>68</v>
      </c>
      <c r="E77" s="13">
        <v>52</v>
      </c>
      <c r="F77" s="17">
        <v>75</v>
      </c>
      <c r="G77" s="23">
        <v>100</v>
      </c>
      <c r="H77" s="22">
        <f t="shared" si="4"/>
        <v>1125</v>
      </c>
      <c r="I77" s="16">
        <v>107</v>
      </c>
      <c r="J77" s="17">
        <v>101</v>
      </c>
      <c r="K77" s="17">
        <v>99</v>
      </c>
      <c r="L77" s="13">
        <v>95</v>
      </c>
      <c r="M77" s="14">
        <v>100</v>
      </c>
      <c r="N77" s="18">
        <f t="shared" si="5"/>
        <v>502</v>
      </c>
      <c r="O77" s="19">
        <f t="shared" si="6"/>
        <v>1627</v>
      </c>
      <c r="P77" s="17">
        <f t="shared" si="7"/>
        <v>100</v>
      </c>
      <c r="Q77" s="20">
        <f>(MATCH(O77,PERCENTILE($O$6:$O$120,{0,1,2,3,4}/5),1))</f>
        <v>5</v>
      </c>
    </row>
    <row r="78" spans="2:17" x14ac:dyDescent="0.3">
      <c r="B78" s="48" t="s">
        <v>66</v>
      </c>
      <c r="C78" s="37">
        <f>VLOOKUP(B78,'[1]Appendix A - OD Deaths'!B77:F191,5,FALSE)</f>
        <v>78</v>
      </c>
      <c r="D78" s="42">
        <v>37</v>
      </c>
      <c r="E78" s="38">
        <v>50</v>
      </c>
      <c r="F78" s="42">
        <v>93</v>
      </c>
      <c r="G78" s="49">
        <v>71</v>
      </c>
      <c r="H78" s="40">
        <f t="shared" si="4"/>
        <v>987</v>
      </c>
      <c r="I78" s="41">
        <v>62</v>
      </c>
      <c r="J78" s="42">
        <v>36</v>
      </c>
      <c r="K78" s="42">
        <v>33</v>
      </c>
      <c r="L78" s="38">
        <v>33</v>
      </c>
      <c r="M78" s="39">
        <v>69</v>
      </c>
      <c r="N78" s="43">
        <f t="shared" si="5"/>
        <v>233</v>
      </c>
      <c r="O78" s="44">
        <f t="shared" si="6"/>
        <v>1220</v>
      </c>
      <c r="P78" s="42">
        <f t="shared" si="7"/>
        <v>69</v>
      </c>
      <c r="Q78" s="45">
        <f>(MATCH(O78,PERCENTILE($O$6:$O$120,{0,1,2,3,4}/5),1))</f>
        <v>4</v>
      </c>
    </row>
    <row r="79" spans="2:17" x14ac:dyDescent="0.3">
      <c r="B79" s="24" t="s">
        <v>67</v>
      </c>
      <c r="C79" s="12">
        <f>VLOOKUP(B79,'[1]Appendix A - OD Deaths'!B78:F192,5,FALSE)</f>
        <v>9</v>
      </c>
      <c r="D79" s="17">
        <v>34</v>
      </c>
      <c r="E79" s="13">
        <v>13</v>
      </c>
      <c r="F79" s="17">
        <v>80</v>
      </c>
      <c r="G79" s="23">
        <v>23</v>
      </c>
      <c r="H79" s="15">
        <f t="shared" si="4"/>
        <v>477</v>
      </c>
      <c r="I79" s="16">
        <v>9</v>
      </c>
      <c r="J79" s="17">
        <v>72</v>
      </c>
      <c r="K79" s="17">
        <v>98</v>
      </c>
      <c r="L79" s="13">
        <v>15</v>
      </c>
      <c r="M79" s="14">
        <v>44</v>
      </c>
      <c r="N79" s="18">
        <f t="shared" si="5"/>
        <v>238</v>
      </c>
      <c r="O79" s="21">
        <f t="shared" si="6"/>
        <v>715</v>
      </c>
      <c r="P79" s="17">
        <f t="shared" si="7"/>
        <v>21</v>
      </c>
      <c r="Q79" s="20">
        <f>(MATCH(O79,PERCENTILE($O$6:$O$120,{0,1,2,3,4}/5),1))</f>
        <v>1</v>
      </c>
    </row>
    <row r="80" spans="2:17" x14ac:dyDescent="0.3">
      <c r="B80" s="48" t="s">
        <v>68</v>
      </c>
      <c r="C80" s="37">
        <f>VLOOKUP(B80,'[1]Appendix A - OD Deaths'!B79:F193,5,FALSE)</f>
        <v>6</v>
      </c>
      <c r="D80" s="42">
        <v>51</v>
      </c>
      <c r="E80" s="38">
        <v>40</v>
      </c>
      <c r="F80" s="42">
        <v>11</v>
      </c>
      <c r="G80" s="49">
        <v>100</v>
      </c>
      <c r="H80" s="40">
        <f t="shared" si="4"/>
        <v>624</v>
      </c>
      <c r="I80" s="41">
        <v>95</v>
      </c>
      <c r="J80" s="42">
        <v>114</v>
      </c>
      <c r="K80" s="42">
        <v>105</v>
      </c>
      <c r="L80" s="38">
        <v>26</v>
      </c>
      <c r="M80" s="39">
        <v>109</v>
      </c>
      <c r="N80" s="43">
        <f t="shared" si="5"/>
        <v>449</v>
      </c>
      <c r="O80" s="46">
        <f t="shared" si="6"/>
        <v>1073</v>
      </c>
      <c r="P80" s="42">
        <f t="shared" si="7"/>
        <v>47</v>
      </c>
      <c r="Q80" s="45">
        <f>(MATCH(O80,PERCENTILE($O$6:$O$120,{0,1,2,3,4}/5),1))</f>
        <v>3</v>
      </c>
    </row>
    <row r="81" spans="2:17" x14ac:dyDescent="0.3">
      <c r="B81" s="24" t="s">
        <v>69</v>
      </c>
      <c r="C81" s="12">
        <f>VLOOKUP(B81,'[1]Appendix A - OD Deaths'!B80:F194,5,FALSE)</f>
        <v>43</v>
      </c>
      <c r="D81" s="17">
        <v>4</v>
      </c>
      <c r="E81" s="13">
        <v>37</v>
      </c>
      <c r="F81" s="17">
        <v>30</v>
      </c>
      <c r="G81" s="23">
        <v>8</v>
      </c>
      <c r="H81" s="15">
        <f t="shared" si="4"/>
        <v>366</v>
      </c>
      <c r="I81" s="16">
        <v>25</v>
      </c>
      <c r="J81" s="17">
        <v>10</v>
      </c>
      <c r="K81" s="17">
        <v>3</v>
      </c>
      <c r="L81" s="13">
        <v>3</v>
      </c>
      <c r="M81" s="14">
        <v>1</v>
      </c>
      <c r="N81" s="18">
        <f t="shared" si="5"/>
        <v>42</v>
      </c>
      <c r="O81" s="21">
        <f t="shared" si="6"/>
        <v>408</v>
      </c>
      <c r="P81" s="17">
        <f t="shared" si="7"/>
        <v>2</v>
      </c>
      <c r="Q81" s="20">
        <f>(MATCH(O81,PERCENTILE($O$6:$O$120,{0,1,2,3,4}/5),1))</f>
        <v>1</v>
      </c>
    </row>
    <row r="82" spans="2:17" x14ac:dyDescent="0.3">
      <c r="B82" s="48" t="s">
        <v>227</v>
      </c>
      <c r="C82" s="37">
        <f>VLOOKUP(B82,'[1]Appendix A - OD Deaths'!B81:F195,5,FALSE)</f>
        <v>23</v>
      </c>
      <c r="D82" s="42">
        <v>8</v>
      </c>
      <c r="E82" s="38">
        <v>39</v>
      </c>
      <c r="F82" s="42">
        <v>17</v>
      </c>
      <c r="G82" s="49">
        <v>108</v>
      </c>
      <c r="H82" s="40">
        <f t="shared" si="4"/>
        <v>585</v>
      </c>
      <c r="I82" s="41">
        <v>97</v>
      </c>
      <c r="J82" s="42">
        <v>115</v>
      </c>
      <c r="K82" s="42">
        <v>115</v>
      </c>
      <c r="L82" s="38">
        <v>85</v>
      </c>
      <c r="M82" s="39">
        <v>102</v>
      </c>
      <c r="N82" s="43">
        <f t="shared" si="5"/>
        <v>514</v>
      </c>
      <c r="O82" s="44">
        <f t="shared" si="6"/>
        <v>1099</v>
      </c>
      <c r="P82" s="42">
        <f t="shared" si="7"/>
        <v>49</v>
      </c>
      <c r="Q82" s="45">
        <f>(MATCH(O82,PERCENTILE($O$6:$O$120,{0,1,2,3,4}/5),1))</f>
        <v>3</v>
      </c>
    </row>
    <row r="83" spans="2:17" x14ac:dyDescent="0.3">
      <c r="B83" s="24" t="s">
        <v>70</v>
      </c>
      <c r="C83" s="12">
        <f>VLOOKUP(B83,'[1]Appendix A - OD Deaths'!B82:F196,5,FALSE)</f>
        <v>72</v>
      </c>
      <c r="D83" s="17">
        <v>34</v>
      </c>
      <c r="E83" s="13">
        <v>44</v>
      </c>
      <c r="F83" s="17">
        <v>86</v>
      </c>
      <c r="G83" s="23">
        <v>113</v>
      </c>
      <c r="H83" s="15">
        <f t="shared" si="4"/>
        <v>1047</v>
      </c>
      <c r="I83" s="16">
        <v>110</v>
      </c>
      <c r="J83" s="17">
        <v>113</v>
      </c>
      <c r="K83" s="17">
        <v>113</v>
      </c>
      <c r="L83" s="13">
        <v>110</v>
      </c>
      <c r="M83" s="14">
        <v>86</v>
      </c>
      <c r="N83" s="18">
        <f t="shared" si="5"/>
        <v>532</v>
      </c>
      <c r="O83" s="19">
        <f t="shared" si="6"/>
        <v>1579</v>
      </c>
      <c r="P83" s="17">
        <f t="shared" si="7"/>
        <v>97</v>
      </c>
      <c r="Q83" s="20">
        <f>(MATCH(O83,PERCENTILE($O$6:$O$120,{0,1,2,3,4}/5),1))</f>
        <v>5</v>
      </c>
    </row>
    <row r="84" spans="2:17" x14ac:dyDescent="0.3">
      <c r="B84" s="48" t="s">
        <v>71</v>
      </c>
      <c r="C84" s="37">
        <f>VLOOKUP(B84,'[1]Appendix A - OD Deaths'!B83:F197,5,FALSE)</f>
        <v>83</v>
      </c>
      <c r="D84" s="42">
        <v>25</v>
      </c>
      <c r="E84" s="38">
        <v>91</v>
      </c>
      <c r="F84" s="42">
        <v>112</v>
      </c>
      <c r="G84" s="49">
        <v>23</v>
      </c>
      <c r="H84" s="47">
        <f t="shared" si="4"/>
        <v>1002</v>
      </c>
      <c r="I84" s="41">
        <v>53</v>
      </c>
      <c r="J84" s="42">
        <v>21</v>
      </c>
      <c r="K84" s="42">
        <v>3</v>
      </c>
      <c r="L84" s="38">
        <v>42</v>
      </c>
      <c r="M84" s="39">
        <v>7</v>
      </c>
      <c r="N84" s="43">
        <f t="shared" si="5"/>
        <v>126</v>
      </c>
      <c r="O84" s="44">
        <f t="shared" si="6"/>
        <v>1128</v>
      </c>
      <c r="P84" s="42">
        <f t="shared" si="7"/>
        <v>55</v>
      </c>
      <c r="Q84" s="45">
        <f>(MATCH(O84,PERCENTILE($O$6:$O$120,{0,1,2,3,4}/5),1))</f>
        <v>3</v>
      </c>
    </row>
    <row r="85" spans="2:17" x14ac:dyDescent="0.3">
      <c r="B85" s="24" t="s">
        <v>72</v>
      </c>
      <c r="C85" s="12">
        <f>VLOOKUP(B85,'[1]Appendix A - OD Deaths'!B84:F198,5,FALSE)</f>
        <v>46</v>
      </c>
      <c r="D85" s="17">
        <v>30</v>
      </c>
      <c r="E85" s="13">
        <v>58</v>
      </c>
      <c r="F85" s="17">
        <v>105</v>
      </c>
      <c r="G85" s="23">
        <v>39</v>
      </c>
      <c r="H85" s="15">
        <f t="shared" si="4"/>
        <v>834</v>
      </c>
      <c r="I85" s="16">
        <v>68</v>
      </c>
      <c r="J85" s="17">
        <v>59</v>
      </c>
      <c r="K85" s="17">
        <v>62</v>
      </c>
      <c r="L85" s="13">
        <v>89</v>
      </c>
      <c r="M85" s="14">
        <v>88</v>
      </c>
      <c r="N85" s="18">
        <f t="shared" si="5"/>
        <v>366</v>
      </c>
      <c r="O85" s="19">
        <f t="shared" si="6"/>
        <v>1200</v>
      </c>
      <c r="P85" s="17">
        <f t="shared" si="7"/>
        <v>63</v>
      </c>
      <c r="Q85" s="20">
        <f>(MATCH(O85,PERCENTILE($O$6:$O$120,{0,1,2,3,4}/5),1))</f>
        <v>3</v>
      </c>
    </row>
    <row r="86" spans="2:17" x14ac:dyDescent="0.3">
      <c r="B86" s="50" t="s">
        <v>73</v>
      </c>
      <c r="C86" s="37">
        <f>VLOOKUP(B86,'[1]Appendix A - OD Deaths'!B85:F199,5,FALSE)</f>
        <v>110</v>
      </c>
      <c r="D86" s="42">
        <v>101</v>
      </c>
      <c r="E86" s="38">
        <v>110</v>
      </c>
      <c r="F86" s="42">
        <v>106</v>
      </c>
      <c r="G86" s="49">
        <v>23</v>
      </c>
      <c r="H86" s="47">
        <f t="shared" si="4"/>
        <v>1350</v>
      </c>
      <c r="I86" s="41">
        <v>42</v>
      </c>
      <c r="J86" s="42">
        <v>74</v>
      </c>
      <c r="K86" s="42">
        <v>93</v>
      </c>
      <c r="L86" s="38">
        <v>77</v>
      </c>
      <c r="M86" s="39">
        <v>24</v>
      </c>
      <c r="N86" s="43">
        <f t="shared" si="5"/>
        <v>310</v>
      </c>
      <c r="O86" s="44">
        <f t="shared" si="6"/>
        <v>1660</v>
      </c>
      <c r="P86" s="42">
        <f t="shared" si="7"/>
        <v>102</v>
      </c>
      <c r="Q86" s="45">
        <f>(MATCH(O86,PERCENTILE($O$6:$O$120,{0,1,2,3,4}/5),1))</f>
        <v>5</v>
      </c>
    </row>
    <row r="87" spans="2:17" x14ac:dyDescent="0.3">
      <c r="B87" s="24" t="s">
        <v>74</v>
      </c>
      <c r="C87" s="12">
        <f>VLOOKUP(B87,'[1]Appendix A - OD Deaths'!B86:F200,5,FALSE)</f>
        <v>93</v>
      </c>
      <c r="D87" s="17">
        <v>45</v>
      </c>
      <c r="E87" s="13">
        <v>48</v>
      </c>
      <c r="F87" s="17">
        <v>44</v>
      </c>
      <c r="G87" s="23">
        <v>23</v>
      </c>
      <c r="H87" s="15">
        <f t="shared" si="4"/>
        <v>759</v>
      </c>
      <c r="I87" s="16">
        <v>89</v>
      </c>
      <c r="J87" s="17">
        <v>58</v>
      </c>
      <c r="K87" s="17">
        <v>50</v>
      </c>
      <c r="L87" s="13">
        <v>74</v>
      </c>
      <c r="M87" s="14">
        <v>30</v>
      </c>
      <c r="N87" s="18">
        <f t="shared" si="5"/>
        <v>301</v>
      </c>
      <c r="O87" s="19">
        <f t="shared" si="6"/>
        <v>1060</v>
      </c>
      <c r="P87" s="17">
        <f t="shared" si="7"/>
        <v>44</v>
      </c>
      <c r="Q87" s="20">
        <f>(MATCH(O87,PERCENTILE($O$6:$O$120,{0,1,2,3,4}/5),1))</f>
        <v>2</v>
      </c>
    </row>
    <row r="88" spans="2:17" x14ac:dyDescent="0.3">
      <c r="B88" s="48" t="s">
        <v>75</v>
      </c>
      <c r="C88" s="37">
        <f>VLOOKUP(B88,'[1]Appendix A - OD Deaths'!B87:F201,5,FALSE)</f>
        <v>59</v>
      </c>
      <c r="D88" s="42">
        <v>27</v>
      </c>
      <c r="E88" s="38">
        <v>12</v>
      </c>
      <c r="F88" s="42">
        <v>46</v>
      </c>
      <c r="G88" s="49">
        <v>1</v>
      </c>
      <c r="H88" s="40">
        <f t="shared" si="4"/>
        <v>435</v>
      </c>
      <c r="I88" s="41">
        <v>1</v>
      </c>
      <c r="J88" s="42">
        <v>2</v>
      </c>
      <c r="K88" s="42">
        <v>2</v>
      </c>
      <c r="L88" s="38">
        <v>33</v>
      </c>
      <c r="M88" s="39">
        <v>4</v>
      </c>
      <c r="N88" s="43">
        <f t="shared" si="5"/>
        <v>42</v>
      </c>
      <c r="O88" s="46">
        <f t="shared" si="6"/>
        <v>477</v>
      </c>
      <c r="P88" s="42">
        <f t="shared" si="7"/>
        <v>6</v>
      </c>
      <c r="Q88" s="45">
        <f>(MATCH(O88,PERCENTILE($O$6:$O$120,{0,1,2,3,4}/5),1))</f>
        <v>1</v>
      </c>
    </row>
    <row r="89" spans="2:17" x14ac:dyDescent="0.3">
      <c r="B89" s="24" t="s">
        <v>76</v>
      </c>
      <c r="C89" s="12">
        <f>VLOOKUP(B89,'[1]Appendix A - OD Deaths'!B88:F202,5,FALSE)</f>
        <v>68</v>
      </c>
      <c r="D89" s="17">
        <v>84</v>
      </c>
      <c r="E89" s="13">
        <v>67</v>
      </c>
      <c r="F89" s="17">
        <v>40</v>
      </c>
      <c r="G89" s="23">
        <v>39</v>
      </c>
      <c r="H89" s="22">
        <f t="shared" si="4"/>
        <v>894</v>
      </c>
      <c r="I89" s="16">
        <v>39</v>
      </c>
      <c r="J89" s="17">
        <v>65</v>
      </c>
      <c r="K89" s="17">
        <v>66</v>
      </c>
      <c r="L89" s="13">
        <v>33</v>
      </c>
      <c r="M89" s="14">
        <v>74</v>
      </c>
      <c r="N89" s="18">
        <f t="shared" si="5"/>
        <v>277</v>
      </c>
      <c r="O89" s="19">
        <f t="shared" si="6"/>
        <v>1171</v>
      </c>
      <c r="P89" s="17">
        <f t="shared" si="7"/>
        <v>59</v>
      </c>
      <c r="Q89" s="20">
        <f>(MATCH(O89,PERCENTILE($O$6:$O$120,{0,1,2,3,4}/5),1))</f>
        <v>3</v>
      </c>
    </row>
    <row r="90" spans="2:17" x14ac:dyDescent="0.3">
      <c r="B90" s="48" t="s">
        <v>77</v>
      </c>
      <c r="C90" s="37">
        <f>VLOOKUP(B90,'[1]Appendix A - OD Deaths'!B89:F203,5,FALSE)</f>
        <v>113</v>
      </c>
      <c r="D90" s="42">
        <v>82</v>
      </c>
      <c r="E90" s="38">
        <v>93</v>
      </c>
      <c r="F90" s="42">
        <v>38</v>
      </c>
      <c r="G90" s="49">
        <v>5</v>
      </c>
      <c r="H90" s="47">
        <f t="shared" si="4"/>
        <v>993</v>
      </c>
      <c r="I90" s="41">
        <v>6</v>
      </c>
      <c r="J90" s="42">
        <v>29</v>
      </c>
      <c r="K90" s="42">
        <v>50</v>
      </c>
      <c r="L90" s="38">
        <v>89</v>
      </c>
      <c r="M90" s="39">
        <v>52</v>
      </c>
      <c r="N90" s="43">
        <f t="shared" si="5"/>
        <v>226</v>
      </c>
      <c r="O90" s="44">
        <f t="shared" si="6"/>
        <v>1219</v>
      </c>
      <c r="P90" s="42">
        <f t="shared" si="7"/>
        <v>67</v>
      </c>
      <c r="Q90" s="45">
        <f>(MATCH(O90,PERCENTILE($O$6:$O$120,{0,1,2,3,4}/5),1))</f>
        <v>3</v>
      </c>
    </row>
    <row r="91" spans="2:17" x14ac:dyDescent="0.3">
      <c r="B91" s="24" t="s">
        <v>78</v>
      </c>
      <c r="C91" s="12">
        <f>VLOOKUP(B91,'[1]Appendix A - OD Deaths'!B90:F204,5,FALSE)</f>
        <v>49</v>
      </c>
      <c r="D91" s="17">
        <v>76</v>
      </c>
      <c r="E91" s="13">
        <v>46</v>
      </c>
      <c r="F91" s="17">
        <v>1</v>
      </c>
      <c r="G91" s="23">
        <v>39</v>
      </c>
      <c r="H91" s="15">
        <f t="shared" si="4"/>
        <v>633</v>
      </c>
      <c r="I91" s="16">
        <v>22</v>
      </c>
      <c r="J91" s="17">
        <v>84</v>
      </c>
      <c r="K91" s="17">
        <v>71</v>
      </c>
      <c r="L91" s="13">
        <v>8</v>
      </c>
      <c r="M91" s="14">
        <v>88</v>
      </c>
      <c r="N91" s="18">
        <f t="shared" si="5"/>
        <v>273</v>
      </c>
      <c r="O91" s="21">
        <f t="shared" si="6"/>
        <v>906</v>
      </c>
      <c r="P91" s="17">
        <f t="shared" si="7"/>
        <v>34</v>
      </c>
      <c r="Q91" s="20">
        <f>(MATCH(O91,PERCENTILE($O$6:$O$120,{0,1,2,3,4}/5),1))</f>
        <v>2</v>
      </c>
    </row>
    <row r="92" spans="2:17" x14ac:dyDescent="0.3">
      <c r="B92" s="48" t="s">
        <v>79</v>
      </c>
      <c r="C92" s="37">
        <f>VLOOKUP(B92,'[1]Appendix A - OD Deaths'!B91:F205,5,FALSE)</f>
        <v>28</v>
      </c>
      <c r="D92" s="42">
        <v>21</v>
      </c>
      <c r="E92" s="38">
        <v>30</v>
      </c>
      <c r="F92" s="42">
        <v>55</v>
      </c>
      <c r="G92" s="49">
        <v>23</v>
      </c>
      <c r="H92" s="40">
        <f t="shared" si="4"/>
        <v>471</v>
      </c>
      <c r="I92" s="41">
        <v>28</v>
      </c>
      <c r="J92" s="42">
        <v>22</v>
      </c>
      <c r="K92" s="42">
        <v>35</v>
      </c>
      <c r="L92" s="38">
        <v>69</v>
      </c>
      <c r="M92" s="39">
        <v>10</v>
      </c>
      <c r="N92" s="43">
        <f t="shared" si="5"/>
        <v>164</v>
      </c>
      <c r="O92" s="46">
        <f t="shared" si="6"/>
        <v>635</v>
      </c>
      <c r="P92" s="42">
        <f t="shared" si="7"/>
        <v>14</v>
      </c>
      <c r="Q92" s="45">
        <f>(MATCH(O92,PERCENTILE($O$6:$O$120,{0,1,2,3,4}/5),1))</f>
        <v>1</v>
      </c>
    </row>
    <row r="93" spans="2:17" x14ac:dyDescent="0.3">
      <c r="B93" s="24" t="s">
        <v>80</v>
      </c>
      <c r="C93" s="12">
        <f>VLOOKUP(B93,'[1]Appendix A - OD Deaths'!B92:F206,5,FALSE)</f>
        <v>35</v>
      </c>
      <c r="D93" s="17">
        <v>69</v>
      </c>
      <c r="E93" s="13">
        <v>62</v>
      </c>
      <c r="F93" s="17">
        <v>95</v>
      </c>
      <c r="G93" s="23">
        <v>58</v>
      </c>
      <c r="H93" s="15">
        <f t="shared" si="4"/>
        <v>957</v>
      </c>
      <c r="I93" s="16">
        <v>64</v>
      </c>
      <c r="J93" s="17">
        <v>47</v>
      </c>
      <c r="K93" s="17">
        <v>62</v>
      </c>
      <c r="L93" s="13">
        <v>81</v>
      </c>
      <c r="M93" s="14">
        <v>34</v>
      </c>
      <c r="N93" s="18">
        <f t="shared" si="5"/>
        <v>288</v>
      </c>
      <c r="O93" s="19">
        <f t="shared" si="6"/>
        <v>1245</v>
      </c>
      <c r="P93" s="17">
        <f t="shared" si="7"/>
        <v>73</v>
      </c>
      <c r="Q93" s="20">
        <f>(MATCH(O93,PERCENTILE($O$6:$O$120,{0,1,2,3,4}/5),1))</f>
        <v>4</v>
      </c>
    </row>
    <row r="94" spans="2:17" x14ac:dyDescent="0.3">
      <c r="B94" s="48" t="s">
        <v>81</v>
      </c>
      <c r="C94" s="37">
        <f>VLOOKUP(B94,'[1]Appendix A - OD Deaths'!B93:F207,5,FALSE)</f>
        <v>34</v>
      </c>
      <c r="D94" s="42">
        <v>92</v>
      </c>
      <c r="E94" s="38">
        <v>53</v>
      </c>
      <c r="F94" s="42">
        <v>24</v>
      </c>
      <c r="G94" s="49">
        <v>23</v>
      </c>
      <c r="H94" s="40">
        <f t="shared" si="4"/>
        <v>678</v>
      </c>
      <c r="I94" s="41">
        <v>47</v>
      </c>
      <c r="J94" s="42">
        <v>9</v>
      </c>
      <c r="K94" s="42">
        <v>20</v>
      </c>
      <c r="L94" s="38">
        <v>29</v>
      </c>
      <c r="M94" s="39">
        <v>49</v>
      </c>
      <c r="N94" s="43">
        <f t="shared" si="5"/>
        <v>154</v>
      </c>
      <c r="O94" s="44">
        <f t="shared" si="6"/>
        <v>832</v>
      </c>
      <c r="P94" s="42">
        <f t="shared" si="7"/>
        <v>28</v>
      </c>
      <c r="Q94" s="45">
        <f>(MATCH(O94,PERCENTILE($O$6:$O$120,{0,1,2,3,4}/5),1))</f>
        <v>2</v>
      </c>
    </row>
    <row r="95" spans="2:17" x14ac:dyDescent="0.3">
      <c r="B95" s="24" t="s">
        <v>228</v>
      </c>
      <c r="C95" s="12">
        <f>VLOOKUP(B95,'[1]Appendix A - OD Deaths'!B94:F208,5,FALSE)</f>
        <v>32</v>
      </c>
      <c r="D95" s="17">
        <v>76</v>
      </c>
      <c r="E95" s="13">
        <v>7</v>
      </c>
      <c r="F95" s="17">
        <v>1</v>
      </c>
      <c r="G95" s="23">
        <v>94</v>
      </c>
      <c r="H95" s="15">
        <f t="shared" si="4"/>
        <v>630</v>
      </c>
      <c r="I95" s="16">
        <v>105</v>
      </c>
      <c r="J95" s="17">
        <v>93</v>
      </c>
      <c r="K95" s="17">
        <v>88</v>
      </c>
      <c r="L95" s="13">
        <v>83</v>
      </c>
      <c r="M95" s="14">
        <v>69</v>
      </c>
      <c r="N95" s="18">
        <f t="shared" si="5"/>
        <v>438</v>
      </c>
      <c r="O95" s="19">
        <f t="shared" si="6"/>
        <v>1068</v>
      </c>
      <c r="P95" s="17">
        <f t="shared" si="7"/>
        <v>46</v>
      </c>
      <c r="Q95" s="20">
        <f>(MATCH(O95,PERCENTILE($O$6:$O$120,{0,1,2,3,4}/5),1))</f>
        <v>2</v>
      </c>
    </row>
    <row r="96" spans="2:17" x14ac:dyDescent="0.3">
      <c r="B96" s="48" t="s">
        <v>229</v>
      </c>
      <c r="C96" s="37">
        <f>VLOOKUP(B96,'[1]Appendix A - OD Deaths'!B95:F209,5,FALSE)</f>
        <v>13</v>
      </c>
      <c r="D96" s="42">
        <v>93</v>
      </c>
      <c r="E96" s="38">
        <v>90</v>
      </c>
      <c r="F96" s="42">
        <v>71</v>
      </c>
      <c r="G96" s="49">
        <v>113</v>
      </c>
      <c r="H96" s="47">
        <f t="shared" si="4"/>
        <v>1140</v>
      </c>
      <c r="I96" s="41">
        <v>103</v>
      </c>
      <c r="J96" s="42">
        <v>108</v>
      </c>
      <c r="K96" s="42">
        <v>111</v>
      </c>
      <c r="L96" s="38">
        <v>87</v>
      </c>
      <c r="M96" s="39">
        <v>84</v>
      </c>
      <c r="N96" s="43">
        <f t="shared" si="5"/>
        <v>493</v>
      </c>
      <c r="O96" s="44">
        <f t="shared" si="6"/>
        <v>1633</v>
      </c>
      <c r="P96" s="42">
        <f t="shared" si="7"/>
        <v>101</v>
      </c>
      <c r="Q96" s="45">
        <f>(MATCH(O96,PERCENTILE($O$6:$O$120,{0,1,2,3,4}/5),1))</f>
        <v>5</v>
      </c>
    </row>
    <row r="97" spans="2:17" x14ac:dyDescent="0.3">
      <c r="B97" s="24" t="s">
        <v>82</v>
      </c>
      <c r="C97" s="12">
        <f>VLOOKUP(B97,'[1]Appendix A - OD Deaths'!B96:F210,5,FALSE)</f>
        <v>40</v>
      </c>
      <c r="D97" s="17">
        <v>23</v>
      </c>
      <c r="E97" s="13">
        <v>16</v>
      </c>
      <c r="F97" s="17">
        <v>74</v>
      </c>
      <c r="G97" s="23">
        <v>39</v>
      </c>
      <c r="H97" s="15">
        <f t="shared" si="4"/>
        <v>576</v>
      </c>
      <c r="I97" s="16">
        <v>90</v>
      </c>
      <c r="J97" s="17">
        <v>68</v>
      </c>
      <c r="K97" s="17">
        <v>58</v>
      </c>
      <c r="L97" s="13">
        <v>22</v>
      </c>
      <c r="M97" s="14">
        <v>30</v>
      </c>
      <c r="N97" s="18">
        <f t="shared" si="5"/>
        <v>268</v>
      </c>
      <c r="O97" s="19">
        <f t="shared" si="6"/>
        <v>844</v>
      </c>
      <c r="P97" s="17">
        <f t="shared" si="7"/>
        <v>31</v>
      </c>
      <c r="Q97" s="20">
        <f>(MATCH(O97,PERCENTILE($O$6:$O$120,{0,1,2,3,4}/5),1))</f>
        <v>2</v>
      </c>
    </row>
    <row r="98" spans="2:17" x14ac:dyDescent="0.3">
      <c r="B98" s="48" t="s">
        <v>83</v>
      </c>
      <c r="C98" s="37">
        <f>VLOOKUP(B98,'[1]Appendix A - OD Deaths'!B97:F211,5,FALSE)</f>
        <v>25</v>
      </c>
      <c r="D98" s="42">
        <v>16</v>
      </c>
      <c r="E98" s="38">
        <v>3</v>
      </c>
      <c r="F98" s="42">
        <v>25</v>
      </c>
      <c r="G98" s="49">
        <v>84</v>
      </c>
      <c r="H98" s="40">
        <f t="shared" si="4"/>
        <v>459</v>
      </c>
      <c r="I98" s="41">
        <v>55</v>
      </c>
      <c r="J98" s="42">
        <v>86</v>
      </c>
      <c r="K98" s="42">
        <v>80</v>
      </c>
      <c r="L98" s="38">
        <v>42</v>
      </c>
      <c r="M98" s="39">
        <v>98</v>
      </c>
      <c r="N98" s="43">
        <f t="shared" si="5"/>
        <v>361</v>
      </c>
      <c r="O98" s="46">
        <f t="shared" si="6"/>
        <v>820</v>
      </c>
      <c r="P98" s="42">
        <f t="shared" si="7"/>
        <v>27</v>
      </c>
      <c r="Q98" s="45">
        <f>(MATCH(O98,PERCENTILE($O$6:$O$120,{0,1,2,3,4}/5),1))</f>
        <v>2</v>
      </c>
    </row>
    <row r="99" spans="2:17" x14ac:dyDescent="0.3">
      <c r="B99" s="24" t="s">
        <v>84</v>
      </c>
      <c r="C99" s="12">
        <f>VLOOKUP(B99,'[1]Appendix A - OD Deaths'!B98:F212,5,FALSE)</f>
        <v>21</v>
      </c>
      <c r="D99" s="17">
        <v>12</v>
      </c>
      <c r="E99" s="13">
        <v>2</v>
      </c>
      <c r="F99" s="17">
        <v>1</v>
      </c>
      <c r="G99" s="23">
        <v>100</v>
      </c>
      <c r="H99" s="15">
        <f t="shared" si="4"/>
        <v>408</v>
      </c>
      <c r="I99" s="16">
        <v>103</v>
      </c>
      <c r="J99" s="17">
        <v>39</v>
      </c>
      <c r="K99" s="17">
        <v>29</v>
      </c>
      <c r="L99" s="13">
        <v>29</v>
      </c>
      <c r="M99" s="14">
        <v>115</v>
      </c>
      <c r="N99" s="18">
        <f t="shared" si="5"/>
        <v>315</v>
      </c>
      <c r="O99" s="21">
        <f t="shared" si="6"/>
        <v>723</v>
      </c>
      <c r="P99" s="17">
        <f t="shared" si="7"/>
        <v>22</v>
      </c>
      <c r="Q99" s="20">
        <f>(MATCH(O99,PERCENTILE($O$6:$O$120,{0,1,2,3,4}/5),1))</f>
        <v>1</v>
      </c>
    </row>
    <row r="100" spans="2:17" x14ac:dyDescent="0.3">
      <c r="B100" s="48" t="s">
        <v>85</v>
      </c>
      <c r="C100" s="37">
        <f>VLOOKUP(B100,'[1]Appendix A - OD Deaths'!B99:F213,5,FALSE)</f>
        <v>64</v>
      </c>
      <c r="D100" s="42">
        <v>88</v>
      </c>
      <c r="E100" s="38">
        <v>106</v>
      </c>
      <c r="F100" s="42">
        <v>109</v>
      </c>
      <c r="G100" s="49">
        <v>71</v>
      </c>
      <c r="H100" s="47">
        <f t="shared" si="4"/>
        <v>1314</v>
      </c>
      <c r="I100" s="41">
        <v>79</v>
      </c>
      <c r="J100" s="42">
        <v>75</v>
      </c>
      <c r="K100" s="42">
        <v>89</v>
      </c>
      <c r="L100" s="38">
        <v>57</v>
      </c>
      <c r="M100" s="39">
        <v>72</v>
      </c>
      <c r="N100" s="43">
        <f t="shared" si="5"/>
        <v>372</v>
      </c>
      <c r="O100" s="44">
        <f t="shared" si="6"/>
        <v>1686</v>
      </c>
      <c r="P100" s="42">
        <f t="shared" si="7"/>
        <v>106</v>
      </c>
      <c r="Q100" s="45">
        <f>(MATCH(O100,PERCENTILE($O$6:$O$120,{0,1,2,3,4}/5),1))</f>
        <v>5</v>
      </c>
    </row>
    <row r="101" spans="2:17" x14ac:dyDescent="0.3">
      <c r="B101" s="24" t="s">
        <v>86</v>
      </c>
      <c r="C101" s="12">
        <f>VLOOKUP(B101,'[1]Appendix A - OD Deaths'!B100:F214,5,FALSE)</f>
        <v>8</v>
      </c>
      <c r="D101" s="17">
        <v>36</v>
      </c>
      <c r="E101" s="13">
        <v>65</v>
      </c>
      <c r="F101" s="17">
        <v>1</v>
      </c>
      <c r="G101" s="23">
        <v>112</v>
      </c>
      <c r="H101" s="15">
        <f t="shared" si="4"/>
        <v>666</v>
      </c>
      <c r="I101" s="16">
        <v>102</v>
      </c>
      <c r="J101" s="17">
        <v>111</v>
      </c>
      <c r="K101" s="17">
        <v>114</v>
      </c>
      <c r="L101" s="13">
        <v>93</v>
      </c>
      <c r="M101" s="14">
        <v>113</v>
      </c>
      <c r="N101" s="18">
        <f t="shared" si="5"/>
        <v>533</v>
      </c>
      <c r="O101" s="19">
        <f t="shared" si="6"/>
        <v>1199</v>
      </c>
      <c r="P101" s="17">
        <f t="shared" si="7"/>
        <v>62</v>
      </c>
      <c r="Q101" s="20">
        <f>(MATCH(O101,PERCENTILE($O$6:$O$120,{0,1,2,3,4}/5),1))</f>
        <v>3</v>
      </c>
    </row>
    <row r="102" spans="2:17" x14ac:dyDescent="0.3">
      <c r="B102" s="48" t="s">
        <v>87</v>
      </c>
      <c r="C102" s="37">
        <f>VLOOKUP(B102,'[1]Appendix A - OD Deaths'!B101:F215,5,FALSE)</f>
        <v>14</v>
      </c>
      <c r="D102" s="42">
        <v>15</v>
      </c>
      <c r="E102" s="38">
        <v>34</v>
      </c>
      <c r="F102" s="42">
        <v>101</v>
      </c>
      <c r="G102" s="49">
        <v>58</v>
      </c>
      <c r="H102" s="40">
        <f t="shared" si="4"/>
        <v>666</v>
      </c>
      <c r="I102" s="41">
        <v>18</v>
      </c>
      <c r="J102" s="42">
        <v>77</v>
      </c>
      <c r="K102" s="42">
        <v>58</v>
      </c>
      <c r="L102" s="38">
        <v>5</v>
      </c>
      <c r="M102" s="39">
        <v>52</v>
      </c>
      <c r="N102" s="43">
        <f t="shared" si="5"/>
        <v>210</v>
      </c>
      <c r="O102" s="46">
        <f t="shared" si="6"/>
        <v>876</v>
      </c>
      <c r="P102" s="42">
        <f t="shared" si="7"/>
        <v>33</v>
      </c>
      <c r="Q102" s="45">
        <f>(MATCH(O102,PERCENTILE($O$6:$O$120,{0,1,2,3,4}/5),1))</f>
        <v>2</v>
      </c>
    </row>
    <row r="103" spans="2:17" x14ac:dyDescent="0.3">
      <c r="B103" s="24" t="s">
        <v>88</v>
      </c>
      <c r="C103" s="12">
        <f>VLOOKUP(B103,'[1]Appendix A - OD Deaths'!B102:F216,5,FALSE)</f>
        <v>96</v>
      </c>
      <c r="D103" s="17">
        <v>97</v>
      </c>
      <c r="E103" s="13">
        <v>69</v>
      </c>
      <c r="F103" s="17">
        <v>81</v>
      </c>
      <c r="G103" s="23">
        <v>2</v>
      </c>
      <c r="H103" s="22">
        <f t="shared" si="4"/>
        <v>1035</v>
      </c>
      <c r="I103" s="16">
        <v>2</v>
      </c>
      <c r="J103" s="17">
        <v>1</v>
      </c>
      <c r="K103" s="17">
        <v>1</v>
      </c>
      <c r="L103" s="13">
        <v>15</v>
      </c>
      <c r="M103" s="14">
        <v>1</v>
      </c>
      <c r="N103" s="18">
        <f t="shared" si="5"/>
        <v>20</v>
      </c>
      <c r="O103" s="19">
        <f t="shared" si="6"/>
        <v>1055</v>
      </c>
      <c r="P103" s="17">
        <f t="shared" si="7"/>
        <v>43</v>
      </c>
      <c r="Q103" s="20">
        <f>(MATCH(O103,PERCENTILE($O$6:$O$120,{0,1,2,3,4}/5),1))</f>
        <v>2</v>
      </c>
    </row>
    <row r="104" spans="2:17" x14ac:dyDescent="0.3">
      <c r="B104" s="48" t="s">
        <v>89</v>
      </c>
      <c r="C104" s="37">
        <f>VLOOKUP(B104,'[1]Appendix A - OD Deaths'!B103:F217,5,FALSE)</f>
        <v>17</v>
      </c>
      <c r="D104" s="42">
        <v>24</v>
      </c>
      <c r="E104" s="38">
        <v>85</v>
      </c>
      <c r="F104" s="42">
        <v>91</v>
      </c>
      <c r="G104" s="49">
        <v>84</v>
      </c>
      <c r="H104" s="47">
        <f t="shared" si="4"/>
        <v>903</v>
      </c>
      <c r="I104" s="41">
        <v>84</v>
      </c>
      <c r="J104" s="42">
        <v>100</v>
      </c>
      <c r="K104" s="42">
        <v>73</v>
      </c>
      <c r="L104" s="38">
        <v>33</v>
      </c>
      <c r="M104" s="39">
        <v>67</v>
      </c>
      <c r="N104" s="43">
        <f t="shared" si="5"/>
        <v>357</v>
      </c>
      <c r="O104" s="44">
        <f t="shared" si="6"/>
        <v>1260</v>
      </c>
      <c r="P104" s="42">
        <f t="shared" si="7"/>
        <v>75</v>
      </c>
      <c r="Q104" s="45">
        <f>(MATCH(O104,PERCENTILE($O$6:$O$120,{0,1,2,3,4}/5),1))</f>
        <v>4</v>
      </c>
    </row>
    <row r="105" spans="2:17" x14ac:dyDescent="0.3">
      <c r="B105" s="24" t="s">
        <v>230</v>
      </c>
      <c r="C105" s="12">
        <f>VLOOKUP(B105,'[1]Appendix A - OD Deaths'!B104:F218,5,FALSE)</f>
        <v>104</v>
      </c>
      <c r="D105" s="17">
        <v>114</v>
      </c>
      <c r="E105" s="13">
        <v>111</v>
      </c>
      <c r="F105" s="17">
        <v>66</v>
      </c>
      <c r="G105" s="23">
        <v>71</v>
      </c>
      <c r="H105" s="22">
        <f t="shared" si="4"/>
        <v>1398</v>
      </c>
      <c r="I105" s="16">
        <v>81</v>
      </c>
      <c r="J105" s="17">
        <v>57</v>
      </c>
      <c r="K105" s="17">
        <v>55</v>
      </c>
      <c r="L105" s="13">
        <v>76</v>
      </c>
      <c r="M105" s="14">
        <v>37</v>
      </c>
      <c r="N105" s="18">
        <f t="shared" si="5"/>
        <v>306</v>
      </c>
      <c r="O105" s="19">
        <f t="shared" si="6"/>
        <v>1704</v>
      </c>
      <c r="P105" s="17">
        <f t="shared" si="7"/>
        <v>107</v>
      </c>
      <c r="Q105" s="20">
        <f>(MATCH(O105,PERCENTILE($O$6:$O$120,{0,1,2,3,4}/5),1))</f>
        <v>5</v>
      </c>
    </row>
    <row r="106" spans="2:17" x14ac:dyDescent="0.3">
      <c r="B106" s="50" t="s">
        <v>90</v>
      </c>
      <c r="C106" s="37">
        <f>VLOOKUP(B106,'[1]Appendix A - OD Deaths'!B105:F219,5,FALSE)</f>
        <v>107</v>
      </c>
      <c r="D106" s="42">
        <v>104</v>
      </c>
      <c r="E106" s="38">
        <v>99</v>
      </c>
      <c r="F106" s="42">
        <v>85</v>
      </c>
      <c r="G106" s="49">
        <v>4</v>
      </c>
      <c r="H106" s="47">
        <f t="shared" si="4"/>
        <v>1197</v>
      </c>
      <c r="I106" s="41">
        <v>4</v>
      </c>
      <c r="J106" s="42">
        <v>5</v>
      </c>
      <c r="K106" s="42">
        <v>11</v>
      </c>
      <c r="L106" s="38">
        <v>69</v>
      </c>
      <c r="M106" s="39">
        <v>5</v>
      </c>
      <c r="N106" s="43">
        <f t="shared" si="5"/>
        <v>94</v>
      </c>
      <c r="O106" s="44">
        <f t="shared" si="6"/>
        <v>1291</v>
      </c>
      <c r="P106" s="42">
        <f t="shared" si="7"/>
        <v>77</v>
      </c>
      <c r="Q106" s="45">
        <f>(MATCH(O106,PERCENTILE($O$6:$O$120,{0,1,2,3,4}/5),1))</f>
        <v>4</v>
      </c>
    </row>
    <row r="107" spans="2:17" x14ac:dyDescent="0.3">
      <c r="B107" s="24" t="s">
        <v>91</v>
      </c>
      <c r="C107" s="12">
        <f>VLOOKUP(B107,'[1]Appendix A - OD Deaths'!B106:F220,5,FALSE)</f>
        <v>115</v>
      </c>
      <c r="D107" s="17">
        <v>115</v>
      </c>
      <c r="E107" s="13">
        <v>115</v>
      </c>
      <c r="F107" s="17">
        <v>84</v>
      </c>
      <c r="G107" s="23">
        <v>58</v>
      </c>
      <c r="H107" s="22">
        <f t="shared" si="4"/>
        <v>1461</v>
      </c>
      <c r="I107" s="16">
        <v>50</v>
      </c>
      <c r="J107" s="17">
        <v>79</v>
      </c>
      <c r="K107" s="17">
        <v>97</v>
      </c>
      <c r="L107" s="13">
        <v>104</v>
      </c>
      <c r="M107" s="14">
        <v>62</v>
      </c>
      <c r="N107" s="18">
        <f t="shared" si="5"/>
        <v>392</v>
      </c>
      <c r="O107" s="19">
        <f t="shared" si="6"/>
        <v>1853</v>
      </c>
      <c r="P107" s="17">
        <f t="shared" si="7"/>
        <v>110</v>
      </c>
      <c r="Q107" s="20">
        <f>(MATCH(O107,PERCENTILE($O$6:$O$120,{0,1,2,3,4}/5),1))</f>
        <v>5</v>
      </c>
    </row>
    <row r="108" spans="2:17" x14ac:dyDescent="0.3">
      <c r="B108" s="48" t="s">
        <v>92</v>
      </c>
      <c r="C108" s="37">
        <f>VLOOKUP(B108,'[1]Appendix A - OD Deaths'!B107:F221,5,FALSE)</f>
        <v>97</v>
      </c>
      <c r="D108" s="42">
        <v>78</v>
      </c>
      <c r="E108" s="38">
        <v>95</v>
      </c>
      <c r="F108" s="42">
        <v>52</v>
      </c>
      <c r="G108" s="49">
        <v>39</v>
      </c>
      <c r="H108" s="40">
        <f t="shared" si="4"/>
        <v>1083</v>
      </c>
      <c r="I108" s="41">
        <v>30</v>
      </c>
      <c r="J108" s="42">
        <v>12</v>
      </c>
      <c r="K108" s="42">
        <v>19</v>
      </c>
      <c r="L108" s="38">
        <v>26</v>
      </c>
      <c r="M108" s="39">
        <v>3</v>
      </c>
      <c r="N108" s="43">
        <f t="shared" si="5"/>
        <v>90</v>
      </c>
      <c r="O108" s="44">
        <f t="shared" si="6"/>
        <v>1173</v>
      </c>
      <c r="P108" s="42">
        <f t="shared" si="7"/>
        <v>60</v>
      </c>
      <c r="Q108" s="45">
        <f>(MATCH(O108,PERCENTILE($O$6:$O$120,{0,1,2,3,4}/5),1))</f>
        <v>3</v>
      </c>
    </row>
    <row r="109" spans="2:17" x14ac:dyDescent="0.3">
      <c r="B109" s="24" t="s">
        <v>93</v>
      </c>
      <c r="C109" s="12">
        <f>VLOOKUP(B109,'[1]Appendix A - OD Deaths'!B108:F222,5,FALSE)</f>
        <v>71</v>
      </c>
      <c r="D109" s="17">
        <v>61</v>
      </c>
      <c r="E109" s="13">
        <v>89</v>
      </c>
      <c r="F109" s="17">
        <v>99</v>
      </c>
      <c r="G109" s="23">
        <v>71</v>
      </c>
      <c r="H109" s="15">
        <f t="shared" si="4"/>
        <v>1173</v>
      </c>
      <c r="I109" s="16">
        <v>100</v>
      </c>
      <c r="J109" s="17">
        <v>91</v>
      </c>
      <c r="K109" s="17">
        <v>83</v>
      </c>
      <c r="L109" s="13">
        <v>83</v>
      </c>
      <c r="M109" s="14">
        <v>64</v>
      </c>
      <c r="N109" s="18">
        <f t="shared" si="5"/>
        <v>421</v>
      </c>
      <c r="O109" s="19">
        <f t="shared" si="6"/>
        <v>1594</v>
      </c>
      <c r="P109" s="17">
        <f t="shared" si="7"/>
        <v>98</v>
      </c>
      <c r="Q109" s="20">
        <f>(MATCH(O109,PERCENTILE($O$6:$O$120,{0,1,2,3,4}/5),1))</f>
        <v>5</v>
      </c>
    </row>
    <row r="110" spans="2:17" x14ac:dyDescent="0.3">
      <c r="B110" s="48" t="s">
        <v>94</v>
      </c>
      <c r="C110" s="37">
        <f>VLOOKUP(B110,'[1]Appendix A - OD Deaths'!B109:F223,5,FALSE)</f>
        <v>80</v>
      </c>
      <c r="D110" s="42">
        <v>100</v>
      </c>
      <c r="E110" s="38">
        <v>72</v>
      </c>
      <c r="F110" s="42">
        <v>68</v>
      </c>
      <c r="G110" s="49">
        <v>58</v>
      </c>
      <c r="H110" s="40">
        <f t="shared" si="4"/>
        <v>1134</v>
      </c>
      <c r="I110" s="41">
        <v>59</v>
      </c>
      <c r="J110" s="42">
        <v>41</v>
      </c>
      <c r="K110" s="42">
        <v>28</v>
      </c>
      <c r="L110" s="38">
        <v>95</v>
      </c>
      <c r="M110" s="39">
        <v>40</v>
      </c>
      <c r="N110" s="43">
        <f t="shared" si="5"/>
        <v>263</v>
      </c>
      <c r="O110" s="44">
        <f t="shared" si="6"/>
        <v>1397</v>
      </c>
      <c r="P110" s="42">
        <f t="shared" si="7"/>
        <v>87</v>
      </c>
      <c r="Q110" s="45">
        <f>(MATCH(O110,PERCENTILE($O$6:$O$120,{0,1,2,3,4}/5),1))</f>
        <v>4</v>
      </c>
    </row>
    <row r="111" spans="2:17" x14ac:dyDescent="0.3">
      <c r="B111" s="24" t="s">
        <v>95</v>
      </c>
      <c r="C111" s="12">
        <f>VLOOKUP(B111,'[1]Appendix A - OD Deaths'!B110:F224,5,FALSE)</f>
        <v>97</v>
      </c>
      <c r="D111" s="17">
        <v>54</v>
      </c>
      <c r="E111" s="13">
        <v>59</v>
      </c>
      <c r="F111" s="17">
        <v>26</v>
      </c>
      <c r="G111" s="23">
        <v>39</v>
      </c>
      <c r="H111" s="15">
        <f t="shared" si="4"/>
        <v>825</v>
      </c>
      <c r="I111" s="16">
        <v>87</v>
      </c>
      <c r="J111" s="17">
        <v>56</v>
      </c>
      <c r="K111" s="17">
        <v>69</v>
      </c>
      <c r="L111" s="13">
        <v>3</v>
      </c>
      <c r="M111" s="14">
        <v>74</v>
      </c>
      <c r="N111" s="18">
        <f t="shared" si="5"/>
        <v>289</v>
      </c>
      <c r="O111" s="21">
        <f t="shared" si="6"/>
        <v>1114</v>
      </c>
      <c r="P111" s="17">
        <f t="shared" si="7"/>
        <v>52</v>
      </c>
      <c r="Q111" s="20">
        <f>(MATCH(O111,PERCENTILE($O$6:$O$120,{0,1,2,3,4}/5),1))</f>
        <v>3</v>
      </c>
    </row>
    <row r="112" spans="2:17" x14ac:dyDescent="0.3">
      <c r="B112" s="48" t="s">
        <v>96</v>
      </c>
      <c r="C112" s="37">
        <f>VLOOKUP(B112,'[1]Appendix A - OD Deaths'!B111:F225,5,FALSE)</f>
        <v>87</v>
      </c>
      <c r="D112" s="42">
        <v>110</v>
      </c>
      <c r="E112" s="38">
        <v>107</v>
      </c>
      <c r="F112" s="42">
        <v>48</v>
      </c>
      <c r="G112" s="49">
        <v>39</v>
      </c>
      <c r="H112" s="47">
        <f t="shared" si="4"/>
        <v>1173</v>
      </c>
      <c r="I112" s="41">
        <v>35</v>
      </c>
      <c r="J112" s="42">
        <v>61</v>
      </c>
      <c r="K112" s="42">
        <v>43</v>
      </c>
      <c r="L112" s="38">
        <v>72</v>
      </c>
      <c r="M112" s="39">
        <v>102</v>
      </c>
      <c r="N112" s="43">
        <f t="shared" si="5"/>
        <v>313</v>
      </c>
      <c r="O112" s="44">
        <f t="shared" si="6"/>
        <v>1486</v>
      </c>
      <c r="P112" s="42">
        <f t="shared" si="7"/>
        <v>95</v>
      </c>
      <c r="Q112" s="45">
        <f>(MATCH(O112,PERCENTILE($O$6:$O$120,{0,1,2,3,4}/5),1))</f>
        <v>5</v>
      </c>
    </row>
    <row r="113" spans="2:17" x14ac:dyDescent="0.3">
      <c r="B113" s="24" t="s">
        <v>97</v>
      </c>
      <c r="C113" s="12">
        <f>VLOOKUP(B113,'[1]Appendix A - OD Deaths'!B112:F226,5,FALSE)</f>
        <v>94</v>
      </c>
      <c r="D113" s="17">
        <v>54</v>
      </c>
      <c r="E113" s="13">
        <v>74</v>
      </c>
      <c r="F113" s="17">
        <v>69</v>
      </c>
      <c r="G113" s="23">
        <v>94</v>
      </c>
      <c r="H113" s="15">
        <f t="shared" si="4"/>
        <v>1155</v>
      </c>
      <c r="I113" s="16">
        <v>91</v>
      </c>
      <c r="J113" s="17">
        <v>107</v>
      </c>
      <c r="K113" s="17">
        <v>109</v>
      </c>
      <c r="L113" s="13">
        <v>108</v>
      </c>
      <c r="M113" s="14">
        <v>96</v>
      </c>
      <c r="N113" s="18">
        <f t="shared" si="5"/>
        <v>511</v>
      </c>
      <c r="O113" s="19">
        <f t="shared" si="6"/>
        <v>1666</v>
      </c>
      <c r="P113" s="17">
        <f t="shared" si="7"/>
        <v>104</v>
      </c>
      <c r="Q113" s="20">
        <f>(MATCH(O113,PERCENTILE($O$6:$O$120,{0,1,2,3,4}/5),1))</f>
        <v>5</v>
      </c>
    </row>
    <row r="114" spans="2:17" x14ac:dyDescent="0.3">
      <c r="B114" s="48" t="s">
        <v>98</v>
      </c>
      <c r="C114" s="37">
        <f>VLOOKUP(B114,'[1]Appendix A - OD Deaths'!B113:F227,5,FALSE)</f>
        <v>74</v>
      </c>
      <c r="D114" s="42">
        <v>20</v>
      </c>
      <c r="E114" s="38">
        <v>76</v>
      </c>
      <c r="F114" s="42">
        <v>53</v>
      </c>
      <c r="G114" s="49">
        <v>58</v>
      </c>
      <c r="H114" s="40">
        <f t="shared" si="4"/>
        <v>843</v>
      </c>
      <c r="I114" s="41">
        <v>42</v>
      </c>
      <c r="J114" s="42">
        <v>82</v>
      </c>
      <c r="K114" s="42">
        <v>45</v>
      </c>
      <c r="L114" s="38">
        <v>53</v>
      </c>
      <c r="M114" s="39">
        <v>91</v>
      </c>
      <c r="N114" s="43">
        <f t="shared" si="5"/>
        <v>313</v>
      </c>
      <c r="O114" s="46">
        <f t="shared" si="6"/>
        <v>1156</v>
      </c>
      <c r="P114" s="42">
        <f t="shared" si="7"/>
        <v>58</v>
      </c>
      <c r="Q114" s="45">
        <f>(MATCH(O114,PERCENTILE($O$6:$O$120,{0,1,2,3,4}/5),1))</f>
        <v>3</v>
      </c>
    </row>
    <row r="115" spans="2:17" x14ac:dyDescent="0.3">
      <c r="B115" s="24" t="s">
        <v>99</v>
      </c>
      <c r="C115" s="12">
        <f>VLOOKUP(B115,'[1]Appendix A - OD Deaths'!B114:F228,5,FALSE)</f>
        <v>99</v>
      </c>
      <c r="D115" s="17">
        <v>107</v>
      </c>
      <c r="E115" s="13">
        <v>88</v>
      </c>
      <c r="F115" s="17">
        <v>87</v>
      </c>
      <c r="G115" s="23">
        <v>17</v>
      </c>
      <c r="H115" s="22">
        <f t="shared" si="4"/>
        <v>1194</v>
      </c>
      <c r="I115" s="16">
        <v>36</v>
      </c>
      <c r="J115" s="17">
        <v>13</v>
      </c>
      <c r="K115" s="17">
        <v>30</v>
      </c>
      <c r="L115" s="13">
        <v>61</v>
      </c>
      <c r="M115" s="14">
        <v>13</v>
      </c>
      <c r="N115" s="18">
        <f t="shared" si="5"/>
        <v>153</v>
      </c>
      <c r="O115" s="19">
        <f t="shared" si="6"/>
        <v>1347</v>
      </c>
      <c r="P115" s="17">
        <f t="shared" si="7"/>
        <v>82</v>
      </c>
      <c r="Q115" s="20">
        <f>(MATCH(O115,PERCENTILE($O$6:$O$120,{0,1,2,3,4}/5),1))</f>
        <v>4</v>
      </c>
    </row>
    <row r="116" spans="2:17" x14ac:dyDescent="0.3">
      <c r="B116" s="48" t="s">
        <v>231</v>
      </c>
      <c r="C116" s="37">
        <f>VLOOKUP(B116,'[1]Appendix A - OD Deaths'!B115:F229,5,FALSE)</f>
        <v>103</v>
      </c>
      <c r="D116" s="42">
        <v>109</v>
      </c>
      <c r="E116" s="38">
        <v>96</v>
      </c>
      <c r="F116" s="42">
        <v>110</v>
      </c>
      <c r="G116" s="49">
        <v>100</v>
      </c>
      <c r="H116" s="47">
        <f t="shared" si="4"/>
        <v>1554</v>
      </c>
      <c r="I116" s="41">
        <v>112</v>
      </c>
      <c r="J116" s="42">
        <v>90</v>
      </c>
      <c r="K116" s="42">
        <v>90</v>
      </c>
      <c r="L116" s="38">
        <v>107</v>
      </c>
      <c r="M116" s="39">
        <v>80</v>
      </c>
      <c r="N116" s="43">
        <f t="shared" si="5"/>
        <v>479</v>
      </c>
      <c r="O116" s="44">
        <f t="shared" si="6"/>
        <v>2033</v>
      </c>
      <c r="P116" s="42">
        <f t="shared" si="7"/>
        <v>114</v>
      </c>
      <c r="Q116" s="45">
        <f>(MATCH(O116,PERCENTILE($O$6:$O$120,{0,1,2,3,4}/5),1))</f>
        <v>5</v>
      </c>
    </row>
    <row r="117" spans="2:17" x14ac:dyDescent="0.3">
      <c r="B117" s="24" t="s">
        <v>232</v>
      </c>
      <c r="C117" s="12">
        <f>VLOOKUP(B117,'[1]Appendix A - OD Deaths'!B116:F230,5,FALSE)</f>
        <v>54</v>
      </c>
      <c r="D117" s="17">
        <v>65</v>
      </c>
      <c r="E117" s="13">
        <v>101</v>
      </c>
      <c r="F117" s="17">
        <v>113</v>
      </c>
      <c r="G117" s="23">
        <v>108</v>
      </c>
      <c r="H117" s="22">
        <f t="shared" si="4"/>
        <v>1323</v>
      </c>
      <c r="I117" s="16">
        <v>114</v>
      </c>
      <c r="J117" s="17">
        <v>110</v>
      </c>
      <c r="K117" s="17">
        <v>107</v>
      </c>
      <c r="L117" s="13">
        <v>100</v>
      </c>
      <c r="M117" s="14">
        <v>93</v>
      </c>
      <c r="N117" s="18">
        <f t="shared" si="5"/>
        <v>524</v>
      </c>
      <c r="O117" s="19">
        <f t="shared" si="6"/>
        <v>1847</v>
      </c>
      <c r="P117" s="17">
        <f t="shared" si="7"/>
        <v>109</v>
      </c>
      <c r="Q117" s="20">
        <f>(MATCH(O117,PERCENTILE($O$6:$O$120,{0,1,2,3,4}/5),1))</f>
        <v>5</v>
      </c>
    </row>
    <row r="118" spans="2:17" x14ac:dyDescent="0.3">
      <c r="B118" s="48" t="s">
        <v>100</v>
      </c>
      <c r="C118" s="37">
        <f>VLOOKUP(B118,'[1]Appendix A - OD Deaths'!B117:F231,5,FALSE)</f>
        <v>82</v>
      </c>
      <c r="D118" s="42">
        <v>85</v>
      </c>
      <c r="E118" s="38">
        <v>46</v>
      </c>
      <c r="F118" s="42">
        <v>56</v>
      </c>
      <c r="G118" s="49">
        <v>84</v>
      </c>
      <c r="H118" s="40">
        <f t="shared" si="4"/>
        <v>1059</v>
      </c>
      <c r="I118" s="41">
        <v>74</v>
      </c>
      <c r="J118" s="42">
        <v>37</v>
      </c>
      <c r="K118" s="42">
        <v>80</v>
      </c>
      <c r="L118" s="38">
        <v>61</v>
      </c>
      <c r="M118" s="39">
        <v>76</v>
      </c>
      <c r="N118" s="43">
        <f t="shared" si="5"/>
        <v>328</v>
      </c>
      <c r="O118" s="44">
        <f t="shared" si="6"/>
        <v>1387</v>
      </c>
      <c r="P118" s="42">
        <f t="shared" si="7"/>
        <v>86</v>
      </c>
      <c r="Q118" s="45">
        <f>(MATCH(O118,PERCENTILE($O$6:$O$120,{0,1,2,3,4}/5),1))</f>
        <v>4</v>
      </c>
    </row>
    <row r="119" spans="2:17" x14ac:dyDescent="0.3">
      <c r="B119" s="24" t="s">
        <v>101</v>
      </c>
      <c r="C119" s="12">
        <f>VLOOKUP(B119,'[1]Appendix A - OD Deaths'!B118:F232,5,FALSE)</f>
        <v>1</v>
      </c>
      <c r="D119" s="17">
        <v>80</v>
      </c>
      <c r="E119" s="13">
        <v>4</v>
      </c>
      <c r="F119" s="17">
        <v>1</v>
      </c>
      <c r="G119" s="23">
        <v>23</v>
      </c>
      <c r="H119" s="15">
        <f t="shared" si="4"/>
        <v>327</v>
      </c>
      <c r="I119" s="16">
        <v>26</v>
      </c>
      <c r="J119" s="17">
        <v>28</v>
      </c>
      <c r="K119" s="17">
        <v>35</v>
      </c>
      <c r="L119" s="13">
        <v>32</v>
      </c>
      <c r="M119" s="14">
        <v>8</v>
      </c>
      <c r="N119" s="18">
        <f t="shared" si="5"/>
        <v>129</v>
      </c>
      <c r="O119" s="21">
        <f t="shared" si="6"/>
        <v>456</v>
      </c>
      <c r="P119" s="17">
        <f t="shared" si="7"/>
        <v>5</v>
      </c>
      <c r="Q119" s="20">
        <f>(MATCH(O119,PERCENTILE($O$6:$O$120,{0,1,2,3,4}/5),1))</f>
        <v>1</v>
      </c>
    </row>
    <row r="120" spans="2:17" ht="15" thickBot="1" x14ac:dyDescent="0.35">
      <c r="B120" s="51" t="s">
        <v>233</v>
      </c>
      <c r="C120" s="52">
        <f>VLOOKUP(B120,'[1]Appendix A - OD Deaths'!B119:F233,5,FALSE)</f>
        <v>37</v>
      </c>
      <c r="D120" s="53">
        <v>63</v>
      </c>
      <c r="E120" s="54">
        <v>84</v>
      </c>
      <c r="F120" s="53">
        <v>104</v>
      </c>
      <c r="G120" s="55">
        <v>108</v>
      </c>
      <c r="H120" s="56">
        <f t="shared" si="4"/>
        <v>1188</v>
      </c>
      <c r="I120" s="57">
        <v>101</v>
      </c>
      <c r="J120" s="53">
        <v>109</v>
      </c>
      <c r="K120" s="53">
        <v>108</v>
      </c>
      <c r="L120" s="54">
        <v>108</v>
      </c>
      <c r="M120" s="58">
        <v>107</v>
      </c>
      <c r="N120" s="59">
        <f t="shared" si="5"/>
        <v>533</v>
      </c>
      <c r="O120" s="60">
        <f t="shared" si="6"/>
        <v>1721</v>
      </c>
      <c r="P120" s="53">
        <f t="shared" si="7"/>
        <v>108</v>
      </c>
      <c r="Q120" s="61">
        <f>(MATCH(O120,PERCENTILE($O$6:$O$120,{0,1,2,3,4}/5),1))</f>
        <v>5</v>
      </c>
    </row>
    <row r="121" spans="2:17" ht="15" thickTop="1" x14ac:dyDescent="0.3"/>
    <row r="122" spans="2:17" x14ac:dyDescent="0.3">
      <c r="B122" s="63" t="s">
        <v>160</v>
      </c>
    </row>
    <row r="123" spans="2:17" x14ac:dyDescent="0.3">
      <c r="B123" s="127" t="s">
        <v>159</v>
      </c>
      <c r="C123" s="62"/>
      <c r="D123" s="62"/>
      <c r="E123" s="62"/>
      <c r="F123" s="62"/>
      <c r="G123" s="62"/>
      <c r="H123" s="62"/>
      <c r="I123" s="62"/>
      <c r="J123" s="62"/>
    </row>
    <row r="124" spans="2:17" x14ac:dyDescent="0.3">
      <c r="B124" s="64" t="s">
        <v>120</v>
      </c>
    </row>
    <row r="125" spans="2:17" x14ac:dyDescent="0.3">
      <c r="B125" s="127" t="s">
        <v>210</v>
      </c>
      <c r="C125" s="62"/>
      <c r="D125" s="62"/>
      <c r="E125" s="62"/>
      <c r="F125" s="62"/>
      <c r="G125" s="62"/>
      <c r="H125" s="62"/>
      <c r="I125" s="62"/>
      <c r="J125" s="62"/>
      <c r="K125" s="62"/>
      <c r="L125" s="62"/>
      <c r="M125" s="62"/>
      <c r="N125" s="62"/>
      <c r="O125" s="62"/>
      <c r="P125" s="62"/>
      <c r="Q125" s="62"/>
    </row>
  </sheetData>
  <autoFilter ref="B5:Q120"/>
  <mergeCells count="4">
    <mergeCell ref="C4:H4"/>
    <mergeCell ref="I4:N4"/>
    <mergeCell ref="O4:Q4"/>
    <mergeCell ref="B3:Q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2"/>
  <sheetViews>
    <sheetView tabSelected="1" workbookViewId="0">
      <pane xSplit="2" ySplit="5" topLeftCell="C117" activePane="bottomRight" state="frozen"/>
      <selection pane="topRight" activeCell="C1" sqref="C1"/>
      <selection pane="bottomLeft" activeCell="A6" sqref="A6"/>
      <selection pane="bottomRight" activeCell="B4" sqref="B4"/>
    </sheetView>
  </sheetViews>
  <sheetFormatPr defaultColWidth="8.88671875" defaultRowHeight="14.4" x14ac:dyDescent="0.3"/>
  <cols>
    <col min="1" max="1" width="8.88671875" style="62"/>
    <col min="2" max="2" width="13.21875" style="62" bestFit="1" customWidth="1"/>
    <col min="3" max="16384" width="8.88671875" style="62"/>
  </cols>
  <sheetData>
    <row r="1" spans="1:18" ht="15.6" x14ac:dyDescent="0.3">
      <c r="A1"/>
      <c r="B1" s="151" t="s">
        <v>215</v>
      </c>
      <c r="D1"/>
      <c r="E1"/>
      <c r="F1"/>
      <c r="G1"/>
      <c r="H1"/>
      <c r="I1"/>
      <c r="J1"/>
      <c r="K1"/>
      <c r="L1"/>
      <c r="M1"/>
      <c r="N1"/>
      <c r="O1"/>
      <c r="P1"/>
      <c r="Q1"/>
      <c r="R1"/>
    </row>
    <row r="2" spans="1:18" ht="15" thickBot="1" x14ac:dyDescent="0.35">
      <c r="B2"/>
      <c r="C2"/>
      <c r="D2"/>
      <c r="E2"/>
      <c r="F2"/>
      <c r="G2"/>
      <c r="H2"/>
      <c r="I2"/>
      <c r="J2"/>
      <c r="K2"/>
      <c r="L2"/>
      <c r="M2"/>
      <c r="N2"/>
      <c r="O2"/>
      <c r="P2"/>
      <c r="Q2"/>
      <c r="R2"/>
    </row>
    <row r="3" spans="1:18" ht="15" thickTop="1" x14ac:dyDescent="0.3">
      <c r="B3" s="261" t="s">
        <v>236</v>
      </c>
      <c r="C3" s="262"/>
      <c r="D3" s="262"/>
      <c r="E3" s="262"/>
      <c r="F3" s="262"/>
      <c r="G3" s="262"/>
      <c r="H3" s="262"/>
      <c r="I3" s="262"/>
      <c r="J3" s="262"/>
      <c r="K3" s="262"/>
      <c r="L3" s="262"/>
      <c r="M3" s="262"/>
      <c r="N3" s="262"/>
      <c r="O3" s="262"/>
      <c r="P3" s="262"/>
      <c r="Q3" s="262"/>
      <c r="R3" s="263"/>
    </row>
    <row r="4" spans="1:18" x14ac:dyDescent="0.3">
      <c r="B4" s="78"/>
      <c r="C4" s="267" t="s">
        <v>117</v>
      </c>
      <c r="D4" s="266"/>
      <c r="E4" s="266"/>
      <c r="F4" s="266"/>
      <c r="G4" s="266"/>
      <c r="H4" s="266"/>
      <c r="I4" s="266"/>
      <c r="J4" s="266" t="s">
        <v>118</v>
      </c>
      <c r="K4" s="266"/>
      <c r="L4" s="266"/>
      <c r="M4" s="266"/>
      <c r="N4" s="266"/>
      <c r="O4" s="266"/>
      <c r="P4" s="264" t="s">
        <v>119</v>
      </c>
      <c r="Q4" s="264"/>
      <c r="R4" s="265"/>
    </row>
    <row r="5" spans="1:18" ht="109.8" x14ac:dyDescent="0.3">
      <c r="B5" s="90" t="s">
        <v>102</v>
      </c>
      <c r="C5" s="91" t="s">
        <v>103</v>
      </c>
      <c r="D5" s="92" t="s">
        <v>121</v>
      </c>
      <c r="E5" s="92" t="s">
        <v>123</v>
      </c>
      <c r="F5" s="92" t="s">
        <v>104</v>
      </c>
      <c r="G5" s="92" t="s">
        <v>122</v>
      </c>
      <c r="H5" s="93" t="s">
        <v>106</v>
      </c>
      <c r="I5" s="94" t="s">
        <v>124</v>
      </c>
      <c r="J5" s="91" t="s">
        <v>108</v>
      </c>
      <c r="K5" s="92" t="s">
        <v>109</v>
      </c>
      <c r="L5" s="92" t="s">
        <v>110</v>
      </c>
      <c r="M5" s="92" t="s">
        <v>111</v>
      </c>
      <c r="N5" s="95" t="s">
        <v>112</v>
      </c>
      <c r="O5" s="96" t="s">
        <v>113</v>
      </c>
      <c r="P5" s="97" t="s">
        <v>114</v>
      </c>
      <c r="Q5" s="98" t="s">
        <v>115</v>
      </c>
      <c r="R5" s="99" t="s">
        <v>116</v>
      </c>
    </row>
    <row r="6" spans="1:18" x14ac:dyDescent="0.3">
      <c r="B6" s="103" t="s">
        <v>0</v>
      </c>
      <c r="C6" s="80">
        <f>VLOOKUP(B6,'[1]Appendix A - OD Deaths'!B3:F119,5,FALSE)</f>
        <v>42</v>
      </c>
      <c r="D6" s="81">
        <v>16</v>
      </c>
      <c r="E6" s="81">
        <v>27</v>
      </c>
      <c r="F6" s="82">
        <v>56</v>
      </c>
      <c r="G6" s="81">
        <v>101</v>
      </c>
      <c r="H6" s="83">
        <v>29</v>
      </c>
      <c r="I6" s="85">
        <f>SUM(C6:H6)*3</f>
        <v>813</v>
      </c>
      <c r="J6" s="80">
        <v>24</v>
      </c>
      <c r="K6" s="81">
        <v>88</v>
      </c>
      <c r="L6" s="81">
        <v>105</v>
      </c>
      <c r="M6" s="82">
        <v>86</v>
      </c>
      <c r="N6" s="83">
        <v>28</v>
      </c>
      <c r="O6" s="85">
        <f>SUM(J6:N6)</f>
        <v>331</v>
      </c>
      <c r="P6" s="104">
        <f>I6+O6</f>
        <v>1144</v>
      </c>
      <c r="Q6" s="82">
        <f>RANK(P6,($P$6:$P$120),1)</f>
        <v>38</v>
      </c>
      <c r="R6" s="105">
        <f>(MATCH(P6,PERCENTILE($P$6:$P$120,{0,1,2,3,4}/5),1))</f>
        <v>2</v>
      </c>
    </row>
    <row r="7" spans="1:18" x14ac:dyDescent="0.3">
      <c r="B7" s="65" t="s">
        <v>1</v>
      </c>
      <c r="C7" s="70">
        <f>VLOOKUP(B7,'[1]Appendix A - OD Deaths'!B4:F120,5,FALSE)</f>
        <v>36</v>
      </c>
      <c r="D7" s="71">
        <v>51</v>
      </c>
      <c r="E7" s="71">
        <v>52</v>
      </c>
      <c r="F7" s="72">
        <v>96</v>
      </c>
      <c r="G7" s="71">
        <v>34</v>
      </c>
      <c r="H7" s="73">
        <v>97</v>
      </c>
      <c r="I7" s="67">
        <f t="shared" ref="I7:I70" si="0">SUM(C7:H7)*3</f>
        <v>1098</v>
      </c>
      <c r="J7" s="70">
        <v>14</v>
      </c>
      <c r="K7" s="71">
        <v>15</v>
      </c>
      <c r="L7" s="71">
        <v>5</v>
      </c>
      <c r="M7" s="72">
        <v>17</v>
      </c>
      <c r="N7" s="73">
        <v>6</v>
      </c>
      <c r="O7" s="67">
        <f t="shared" ref="O7:O70" si="1">SUM(J7:N7)</f>
        <v>57</v>
      </c>
      <c r="P7" s="102">
        <f t="shared" ref="P7:P70" si="2">I7+O7</f>
        <v>1155</v>
      </c>
      <c r="Q7" s="72">
        <f t="shared" ref="Q7:Q70" si="3">RANK(P7,($P$6:$P$120),1)</f>
        <v>39</v>
      </c>
      <c r="R7" s="101">
        <f>(MATCH(P7,PERCENTILE($P$6:$P$120,{0,1,2,3,4}/5),1))</f>
        <v>2</v>
      </c>
    </row>
    <row r="8" spans="1:18" x14ac:dyDescent="0.3">
      <c r="B8" s="79" t="s">
        <v>2</v>
      </c>
      <c r="C8" s="80">
        <f>VLOOKUP(B8,'[1]Appendix A - OD Deaths'!B5:F121,5,FALSE)</f>
        <v>1</v>
      </c>
      <c r="D8" s="81">
        <v>24</v>
      </c>
      <c r="E8" s="81">
        <v>49</v>
      </c>
      <c r="F8" s="82">
        <v>2</v>
      </c>
      <c r="G8" s="81">
        <v>1</v>
      </c>
      <c r="H8" s="83">
        <v>61</v>
      </c>
      <c r="I8" s="85">
        <f t="shared" si="0"/>
        <v>414</v>
      </c>
      <c r="J8" s="80">
        <v>15</v>
      </c>
      <c r="K8" s="81">
        <v>38</v>
      </c>
      <c r="L8" s="81">
        <v>23</v>
      </c>
      <c r="M8" s="82">
        <v>8</v>
      </c>
      <c r="N8" s="83">
        <v>37</v>
      </c>
      <c r="O8" s="85">
        <f t="shared" si="1"/>
        <v>121</v>
      </c>
      <c r="P8" s="106">
        <f t="shared" si="2"/>
        <v>535</v>
      </c>
      <c r="Q8" s="82">
        <f t="shared" si="3"/>
        <v>8</v>
      </c>
      <c r="R8" s="105">
        <f>(MATCH(P8,PERCENTILE($P$6:$P$120,{0,1,2,3,4}/5),1))</f>
        <v>1</v>
      </c>
    </row>
    <row r="9" spans="1:18" x14ac:dyDescent="0.3">
      <c r="B9" s="65" t="s">
        <v>3</v>
      </c>
      <c r="C9" s="70">
        <f>VLOOKUP(B9,'[1]Appendix A - OD Deaths'!B6:F122,5,FALSE)</f>
        <v>19</v>
      </c>
      <c r="D9" s="71">
        <v>112</v>
      </c>
      <c r="E9" s="71">
        <v>113</v>
      </c>
      <c r="F9" s="72">
        <v>61</v>
      </c>
      <c r="G9" s="71">
        <v>63</v>
      </c>
      <c r="H9" s="73">
        <v>102</v>
      </c>
      <c r="I9" s="66">
        <f t="shared" si="0"/>
        <v>1410</v>
      </c>
      <c r="J9" s="70">
        <v>72</v>
      </c>
      <c r="K9" s="71">
        <v>71</v>
      </c>
      <c r="L9" s="71">
        <v>50</v>
      </c>
      <c r="M9" s="72">
        <v>65</v>
      </c>
      <c r="N9" s="73">
        <v>47</v>
      </c>
      <c r="O9" s="67">
        <f t="shared" si="1"/>
        <v>305</v>
      </c>
      <c r="P9" s="100">
        <f t="shared" si="2"/>
        <v>1715</v>
      </c>
      <c r="Q9" s="72">
        <f t="shared" si="3"/>
        <v>90</v>
      </c>
      <c r="R9" s="101">
        <f>(MATCH(P9,PERCENTILE($P$6:$P$120,{0,1,2,3,4}/5),1))</f>
        <v>4</v>
      </c>
    </row>
    <row r="10" spans="1:18" x14ac:dyDescent="0.3">
      <c r="B10" s="79" t="s">
        <v>4</v>
      </c>
      <c r="C10" s="80">
        <f>VLOOKUP(B10,'[1]Appendix A - OD Deaths'!B7:F123,5,FALSE)</f>
        <v>24</v>
      </c>
      <c r="D10" s="81">
        <v>85</v>
      </c>
      <c r="E10" s="81">
        <v>74</v>
      </c>
      <c r="F10" s="82">
        <v>66</v>
      </c>
      <c r="G10" s="81">
        <v>89</v>
      </c>
      <c r="H10" s="83">
        <v>73</v>
      </c>
      <c r="I10" s="84">
        <f t="shared" si="0"/>
        <v>1233</v>
      </c>
      <c r="J10" s="80">
        <v>91</v>
      </c>
      <c r="K10" s="81">
        <v>70</v>
      </c>
      <c r="L10" s="81">
        <v>94</v>
      </c>
      <c r="M10" s="82">
        <v>65</v>
      </c>
      <c r="N10" s="83">
        <v>82</v>
      </c>
      <c r="O10" s="85">
        <f t="shared" si="1"/>
        <v>402</v>
      </c>
      <c r="P10" s="104">
        <f t="shared" si="2"/>
        <v>1635</v>
      </c>
      <c r="Q10" s="82">
        <f t="shared" si="3"/>
        <v>85</v>
      </c>
      <c r="R10" s="105">
        <f>(MATCH(P10,PERCENTILE($P$6:$P$120,{0,1,2,3,4}/5),1))</f>
        <v>4</v>
      </c>
    </row>
    <row r="11" spans="1:18" x14ac:dyDescent="0.3">
      <c r="B11" s="65" t="s">
        <v>5</v>
      </c>
      <c r="C11" s="70">
        <f>VLOOKUP(B11,'[1]Appendix A - OD Deaths'!B8:F124,5,FALSE)</f>
        <v>29</v>
      </c>
      <c r="D11" s="71">
        <v>75</v>
      </c>
      <c r="E11" s="71">
        <v>73</v>
      </c>
      <c r="F11" s="72">
        <v>41</v>
      </c>
      <c r="G11" s="71">
        <v>62</v>
      </c>
      <c r="H11" s="73">
        <v>37</v>
      </c>
      <c r="I11" s="66">
        <f t="shared" si="0"/>
        <v>951</v>
      </c>
      <c r="J11" s="70">
        <v>59</v>
      </c>
      <c r="K11" s="71">
        <v>76</v>
      </c>
      <c r="L11" s="71">
        <v>91</v>
      </c>
      <c r="M11" s="72">
        <v>106</v>
      </c>
      <c r="N11" s="73">
        <v>59</v>
      </c>
      <c r="O11" s="67">
        <f t="shared" si="1"/>
        <v>391</v>
      </c>
      <c r="P11" s="100">
        <f t="shared" si="2"/>
        <v>1342</v>
      </c>
      <c r="Q11" s="72">
        <f t="shared" si="3"/>
        <v>53</v>
      </c>
      <c r="R11" s="101">
        <f>(MATCH(P11,PERCENTILE($P$6:$P$120,{0,1,2,3,4}/5),1))</f>
        <v>3</v>
      </c>
    </row>
    <row r="12" spans="1:18" x14ac:dyDescent="0.3">
      <c r="B12" s="79" t="s">
        <v>221</v>
      </c>
      <c r="C12" s="80">
        <f>VLOOKUP(B12,'[1]Appendix A - OD Deaths'!B9:F125,5,FALSE)</f>
        <v>87</v>
      </c>
      <c r="D12" s="81">
        <v>34</v>
      </c>
      <c r="E12" s="81">
        <v>42</v>
      </c>
      <c r="F12" s="82">
        <v>78</v>
      </c>
      <c r="G12" s="81">
        <v>78</v>
      </c>
      <c r="H12" s="83">
        <v>45</v>
      </c>
      <c r="I12" s="84">
        <f t="shared" si="0"/>
        <v>1092</v>
      </c>
      <c r="J12" s="80">
        <v>56</v>
      </c>
      <c r="K12" s="81">
        <v>48</v>
      </c>
      <c r="L12" s="81">
        <v>21</v>
      </c>
      <c r="M12" s="82">
        <v>61</v>
      </c>
      <c r="N12" s="83">
        <v>32</v>
      </c>
      <c r="O12" s="85">
        <f t="shared" si="1"/>
        <v>218</v>
      </c>
      <c r="P12" s="86">
        <f t="shared" si="2"/>
        <v>1310</v>
      </c>
      <c r="Q12" s="87">
        <f t="shared" si="3"/>
        <v>49</v>
      </c>
      <c r="R12" s="88">
        <f>(MATCH(P12,PERCENTILE($P$6:$P$120,{0,1,2,3,4}/5),1))</f>
        <v>3</v>
      </c>
    </row>
    <row r="13" spans="1:18" x14ac:dyDescent="0.3">
      <c r="B13" s="65" t="s">
        <v>6</v>
      </c>
      <c r="C13" s="70">
        <f>VLOOKUP(B13,'[1]Appendix A - OD Deaths'!B10:F126,5,FALSE)</f>
        <v>85</v>
      </c>
      <c r="D13" s="71">
        <v>77</v>
      </c>
      <c r="E13" s="71">
        <v>56</v>
      </c>
      <c r="F13" s="72">
        <v>45</v>
      </c>
      <c r="G13" s="71">
        <v>95</v>
      </c>
      <c r="H13" s="73">
        <v>76</v>
      </c>
      <c r="I13" s="66">
        <f t="shared" si="0"/>
        <v>1302</v>
      </c>
      <c r="J13" s="70">
        <v>84</v>
      </c>
      <c r="K13" s="71">
        <v>94</v>
      </c>
      <c r="L13" s="71">
        <v>79</v>
      </c>
      <c r="M13" s="72">
        <v>112</v>
      </c>
      <c r="N13" s="73">
        <v>62</v>
      </c>
      <c r="O13" s="67">
        <f t="shared" si="1"/>
        <v>431</v>
      </c>
      <c r="P13" s="74">
        <f t="shared" si="2"/>
        <v>1733</v>
      </c>
      <c r="Q13" s="75">
        <f t="shared" si="3"/>
        <v>93</v>
      </c>
      <c r="R13" s="76">
        <f>(MATCH(P13,PERCENTILE($P$6:$P$120,{0,1,2,3,4}/5),1))</f>
        <v>5</v>
      </c>
    </row>
    <row r="14" spans="1:18" x14ac:dyDescent="0.3">
      <c r="B14" s="79" t="s">
        <v>7</v>
      </c>
      <c r="C14" s="80">
        <f>VLOOKUP(B14,'[1]Appendix A - OD Deaths'!B11:F127,5,FALSE)</f>
        <v>48</v>
      </c>
      <c r="D14" s="81">
        <v>41</v>
      </c>
      <c r="E14" s="81">
        <v>50</v>
      </c>
      <c r="F14" s="82">
        <v>5</v>
      </c>
      <c r="G14" s="81">
        <v>28</v>
      </c>
      <c r="H14" s="83">
        <v>36</v>
      </c>
      <c r="I14" s="85">
        <f t="shared" si="0"/>
        <v>624</v>
      </c>
      <c r="J14" s="80">
        <v>105</v>
      </c>
      <c r="K14" s="81">
        <v>73</v>
      </c>
      <c r="L14" s="81">
        <v>53</v>
      </c>
      <c r="M14" s="82">
        <v>45</v>
      </c>
      <c r="N14" s="83">
        <v>68</v>
      </c>
      <c r="O14" s="85">
        <f t="shared" si="1"/>
        <v>344</v>
      </c>
      <c r="P14" s="86">
        <f t="shared" si="2"/>
        <v>968</v>
      </c>
      <c r="Q14" s="87">
        <f t="shared" si="3"/>
        <v>29</v>
      </c>
      <c r="R14" s="88">
        <f>(MATCH(P14,PERCENTILE($P$6:$P$120,{0,1,2,3,4}/5),1))</f>
        <v>2</v>
      </c>
    </row>
    <row r="15" spans="1:18" x14ac:dyDescent="0.3">
      <c r="B15" s="65" t="s">
        <v>8</v>
      </c>
      <c r="C15" s="70">
        <f>VLOOKUP(B15,'[1]Appendix A - OD Deaths'!B12:F128,5,FALSE)</f>
        <v>83</v>
      </c>
      <c r="D15" s="71">
        <v>53</v>
      </c>
      <c r="E15" s="71">
        <v>28</v>
      </c>
      <c r="F15" s="72">
        <v>85</v>
      </c>
      <c r="G15" s="71">
        <v>58</v>
      </c>
      <c r="H15" s="73">
        <v>92</v>
      </c>
      <c r="I15" s="67">
        <f t="shared" si="0"/>
        <v>1197</v>
      </c>
      <c r="J15" s="70">
        <v>3</v>
      </c>
      <c r="K15" s="71">
        <v>23</v>
      </c>
      <c r="L15" s="71">
        <v>82</v>
      </c>
      <c r="M15" s="72">
        <v>49</v>
      </c>
      <c r="N15" s="73">
        <v>10</v>
      </c>
      <c r="O15" s="67">
        <f t="shared" si="1"/>
        <v>167</v>
      </c>
      <c r="P15" s="74">
        <f t="shared" si="2"/>
        <v>1364</v>
      </c>
      <c r="Q15" s="75">
        <f t="shared" si="3"/>
        <v>60</v>
      </c>
      <c r="R15" s="76">
        <f>(MATCH(P15,PERCENTILE($P$6:$P$120,{0,1,2,3,4}/5),1))</f>
        <v>3</v>
      </c>
    </row>
    <row r="16" spans="1:18" x14ac:dyDescent="0.3">
      <c r="B16" s="79" t="s">
        <v>9</v>
      </c>
      <c r="C16" s="80">
        <f>VLOOKUP(B16,'[1]Appendix A - OD Deaths'!B13:F129,5,FALSE)</f>
        <v>86</v>
      </c>
      <c r="D16" s="81">
        <v>110</v>
      </c>
      <c r="E16" s="81">
        <v>111</v>
      </c>
      <c r="F16" s="82">
        <v>113</v>
      </c>
      <c r="G16" s="81">
        <v>109</v>
      </c>
      <c r="H16" s="83">
        <v>90</v>
      </c>
      <c r="I16" s="84">
        <f t="shared" si="0"/>
        <v>1857</v>
      </c>
      <c r="J16" s="80">
        <v>42</v>
      </c>
      <c r="K16" s="81">
        <v>33</v>
      </c>
      <c r="L16" s="81">
        <v>75</v>
      </c>
      <c r="M16" s="82">
        <v>65</v>
      </c>
      <c r="N16" s="83">
        <v>57</v>
      </c>
      <c r="O16" s="85">
        <f t="shared" si="1"/>
        <v>272</v>
      </c>
      <c r="P16" s="86">
        <f t="shared" si="2"/>
        <v>2129</v>
      </c>
      <c r="Q16" s="87">
        <f t="shared" si="3"/>
        <v>109</v>
      </c>
      <c r="R16" s="88">
        <f>(MATCH(P16,PERCENTILE($P$6:$P$120,{0,1,2,3,4}/5),1))</f>
        <v>5</v>
      </c>
    </row>
    <row r="17" spans="2:18" x14ac:dyDescent="0.3">
      <c r="B17" s="65" t="s">
        <v>10</v>
      </c>
      <c r="C17" s="70">
        <f>VLOOKUP(B17,'[1]Appendix A - OD Deaths'!B14:F130,5,FALSE)</f>
        <v>106</v>
      </c>
      <c r="D17" s="71">
        <v>95</v>
      </c>
      <c r="E17" s="71">
        <v>95</v>
      </c>
      <c r="F17" s="72">
        <v>108</v>
      </c>
      <c r="G17" s="71">
        <v>112</v>
      </c>
      <c r="H17" s="73">
        <v>42</v>
      </c>
      <c r="I17" s="66">
        <f t="shared" si="0"/>
        <v>1674</v>
      </c>
      <c r="J17" s="70">
        <v>96</v>
      </c>
      <c r="K17" s="71">
        <v>96</v>
      </c>
      <c r="L17" s="71">
        <v>104</v>
      </c>
      <c r="M17" s="72">
        <v>110</v>
      </c>
      <c r="N17" s="73">
        <v>69</v>
      </c>
      <c r="O17" s="67">
        <f t="shared" si="1"/>
        <v>475</v>
      </c>
      <c r="P17" s="74">
        <f t="shared" si="2"/>
        <v>2149</v>
      </c>
      <c r="Q17" s="75">
        <f t="shared" si="3"/>
        <v>110</v>
      </c>
      <c r="R17" s="76">
        <f>(MATCH(P17,PERCENTILE($P$6:$P$120,{0,1,2,3,4}/5),1))</f>
        <v>5</v>
      </c>
    </row>
    <row r="18" spans="2:18" x14ac:dyDescent="0.3">
      <c r="B18" s="79" t="s">
        <v>11</v>
      </c>
      <c r="C18" s="80">
        <f>VLOOKUP(B18,'[1]Appendix A - OD Deaths'!B15:F131,5,FALSE)</f>
        <v>49</v>
      </c>
      <c r="D18" s="81">
        <v>31</v>
      </c>
      <c r="E18" s="81">
        <v>6</v>
      </c>
      <c r="F18" s="82">
        <v>17</v>
      </c>
      <c r="G18" s="81">
        <v>16</v>
      </c>
      <c r="H18" s="83">
        <v>70</v>
      </c>
      <c r="I18" s="85">
        <f t="shared" si="0"/>
        <v>567</v>
      </c>
      <c r="J18" s="80">
        <v>26</v>
      </c>
      <c r="K18" s="81">
        <v>40</v>
      </c>
      <c r="L18" s="81">
        <v>57</v>
      </c>
      <c r="M18" s="82">
        <v>18</v>
      </c>
      <c r="N18" s="83">
        <v>45</v>
      </c>
      <c r="O18" s="85">
        <f t="shared" si="1"/>
        <v>186</v>
      </c>
      <c r="P18" s="89">
        <f t="shared" si="2"/>
        <v>753</v>
      </c>
      <c r="Q18" s="87">
        <f t="shared" si="3"/>
        <v>17</v>
      </c>
      <c r="R18" s="88">
        <f>(MATCH(P18,PERCENTILE($P$6:$P$120,{0,1,2,3,4}/5),1))</f>
        <v>1</v>
      </c>
    </row>
    <row r="19" spans="2:18" x14ac:dyDescent="0.3">
      <c r="B19" s="65" t="s">
        <v>12</v>
      </c>
      <c r="C19" s="70">
        <f>VLOOKUP(B19,'[1]Appendix A - OD Deaths'!B16:F132,5,FALSE)</f>
        <v>68</v>
      </c>
      <c r="D19" s="71">
        <v>115</v>
      </c>
      <c r="E19" s="71">
        <v>115</v>
      </c>
      <c r="F19" s="72">
        <v>93</v>
      </c>
      <c r="G19" s="71">
        <v>63</v>
      </c>
      <c r="H19" s="73">
        <v>114</v>
      </c>
      <c r="I19" s="66">
        <f t="shared" si="0"/>
        <v>1704</v>
      </c>
      <c r="J19" s="70">
        <v>72</v>
      </c>
      <c r="K19" s="71">
        <v>19</v>
      </c>
      <c r="L19" s="71">
        <v>17</v>
      </c>
      <c r="M19" s="72">
        <v>19</v>
      </c>
      <c r="N19" s="73">
        <v>28</v>
      </c>
      <c r="O19" s="67">
        <f t="shared" si="1"/>
        <v>155</v>
      </c>
      <c r="P19" s="74">
        <f t="shared" si="2"/>
        <v>1859</v>
      </c>
      <c r="Q19" s="75">
        <f t="shared" si="3"/>
        <v>102</v>
      </c>
      <c r="R19" s="76">
        <f>(MATCH(P19,PERCENTILE($P$6:$P$120,{0,1,2,3,4}/5),1))</f>
        <v>5</v>
      </c>
    </row>
    <row r="20" spans="2:18" x14ac:dyDescent="0.3">
      <c r="B20" s="79" t="s">
        <v>13</v>
      </c>
      <c r="C20" s="80">
        <f>VLOOKUP(B20,'[1]Appendix A - OD Deaths'!B17:F133,5,FALSE)</f>
        <v>77</v>
      </c>
      <c r="D20" s="81">
        <v>44</v>
      </c>
      <c r="E20" s="81">
        <v>61</v>
      </c>
      <c r="F20" s="82">
        <v>31</v>
      </c>
      <c r="G20" s="81">
        <v>80</v>
      </c>
      <c r="H20" s="83">
        <v>67</v>
      </c>
      <c r="I20" s="84">
        <f t="shared" si="0"/>
        <v>1080</v>
      </c>
      <c r="J20" s="80">
        <v>23</v>
      </c>
      <c r="K20" s="81">
        <v>30</v>
      </c>
      <c r="L20" s="81">
        <v>45</v>
      </c>
      <c r="M20" s="82">
        <v>69</v>
      </c>
      <c r="N20" s="83">
        <v>76</v>
      </c>
      <c r="O20" s="85">
        <f t="shared" si="1"/>
        <v>243</v>
      </c>
      <c r="P20" s="86">
        <f t="shared" si="2"/>
        <v>1323</v>
      </c>
      <c r="Q20" s="87">
        <f t="shared" si="3"/>
        <v>50</v>
      </c>
      <c r="R20" s="88">
        <f>(MATCH(P20,PERCENTILE($P$6:$P$120,{0,1,2,3,4}/5),1))</f>
        <v>3</v>
      </c>
    </row>
    <row r="21" spans="2:18" x14ac:dyDescent="0.3">
      <c r="B21" s="65" t="s">
        <v>14</v>
      </c>
      <c r="C21" s="70">
        <f>VLOOKUP(B21,'[1]Appendix A - OD Deaths'!B18:F134,5,FALSE)</f>
        <v>92</v>
      </c>
      <c r="D21" s="71">
        <v>39</v>
      </c>
      <c r="E21" s="71">
        <v>44</v>
      </c>
      <c r="F21" s="72">
        <v>42</v>
      </c>
      <c r="G21" s="71">
        <v>92</v>
      </c>
      <c r="H21" s="73">
        <v>98</v>
      </c>
      <c r="I21" s="67">
        <f t="shared" si="0"/>
        <v>1221</v>
      </c>
      <c r="J21" s="70">
        <v>17</v>
      </c>
      <c r="K21" s="71">
        <v>27</v>
      </c>
      <c r="L21" s="71">
        <v>62</v>
      </c>
      <c r="M21" s="72">
        <v>61</v>
      </c>
      <c r="N21" s="73">
        <v>21</v>
      </c>
      <c r="O21" s="67">
        <f t="shared" si="1"/>
        <v>188</v>
      </c>
      <c r="P21" s="77">
        <f t="shared" si="2"/>
        <v>1409</v>
      </c>
      <c r="Q21" s="75">
        <f t="shared" si="3"/>
        <v>65</v>
      </c>
      <c r="R21" s="76">
        <f>(MATCH(P21,PERCENTILE($P$6:$P$120,{0,1,2,3,4}/5),1))</f>
        <v>3</v>
      </c>
    </row>
    <row r="22" spans="2:18" x14ac:dyDescent="0.3">
      <c r="B22" s="79" t="s">
        <v>15</v>
      </c>
      <c r="C22" s="80">
        <f>VLOOKUP(B22,'[1]Appendix A - OD Deaths'!B19:F135,5,FALSE)</f>
        <v>76</v>
      </c>
      <c r="D22" s="81">
        <v>22</v>
      </c>
      <c r="E22" s="81">
        <v>26</v>
      </c>
      <c r="F22" s="82">
        <v>75</v>
      </c>
      <c r="G22" s="81">
        <v>26</v>
      </c>
      <c r="H22" s="83">
        <v>18</v>
      </c>
      <c r="I22" s="85">
        <f t="shared" si="0"/>
        <v>729</v>
      </c>
      <c r="J22" s="80">
        <v>75</v>
      </c>
      <c r="K22" s="81">
        <v>35</v>
      </c>
      <c r="L22" s="81">
        <v>40</v>
      </c>
      <c r="M22" s="82">
        <v>101</v>
      </c>
      <c r="N22" s="83">
        <v>40</v>
      </c>
      <c r="O22" s="85">
        <f t="shared" si="1"/>
        <v>291</v>
      </c>
      <c r="P22" s="89">
        <f t="shared" si="2"/>
        <v>1020</v>
      </c>
      <c r="Q22" s="87">
        <f t="shared" si="3"/>
        <v>32</v>
      </c>
      <c r="R22" s="88">
        <f>(MATCH(P22,PERCENTILE($P$6:$P$120,{0,1,2,3,4}/5),1))</f>
        <v>2</v>
      </c>
    </row>
    <row r="23" spans="2:18" x14ac:dyDescent="0.3">
      <c r="B23" s="65" t="s">
        <v>16</v>
      </c>
      <c r="C23" s="70">
        <f>VLOOKUP(B23,'[1]Appendix A - OD Deaths'!B20:F136,5,FALSE)</f>
        <v>51</v>
      </c>
      <c r="D23" s="71">
        <v>93</v>
      </c>
      <c r="E23" s="71">
        <v>92</v>
      </c>
      <c r="F23" s="72">
        <v>83</v>
      </c>
      <c r="G23" s="71">
        <v>41</v>
      </c>
      <c r="H23" s="73">
        <v>27</v>
      </c>
      <c r="I23" s="66">
        <f t="shared" si="0"/>
        <v>1161</v>
      </c>
      <c r="J23" s="70">
        <v>81</v>
      </c>
      <c r="K23" s="71">
        <v>97</v>
      </c>
      <c r="L23" s="71">
        <v>30</v>
      </c>
      <c r="M23" s="72">
        <v>49</v>
      </c>
      <c r="N23" s="73">
        <v>110</v>
      </c>
      <c r="O23" s="67">
        <f t="shared" si="1"/>
        <v>367</v>
      </c>
      <c r="P23" s="74">
        <f t="shared" si="2"/>
        <v>1528</v>
      </c>
      <c r="Q23" s="75">
        <f t="shared" si="3"/>
        <v>71</v>
      </c>
      <c r="R23" s="76">
        <f>(MATCH(P23,PERCENTILE($P$6:$P$120,{0,1,2,3,4}/5),1))</f>
        <v>4</v>
      </c>
    </row>
    <row r="24" spans="2:18" x14ac:dyDescent="0.3">
      <c r="B24" s="79" t="s">
        <v>17</v>
      </c>
      <c r="C24" s="80">
        <f>VLOOKUP(B24,'[1]Appendix A - OD Deaths'!B21:F137,5,FALSE)</f>
        <v>65</v>
      </c>
      <c r="D24" s="81">
        <v>28</v>
      </c>
      <c r="E24" s="81">
        <v>25</v>
      </c>
      <c r="F24" s="82">
        <v>52</v>
      </c>
      <c r="G24" s="81">
        <v>13</v>
      </c>
      <c r="H24" s="83">
        <v>54</v>
      </c>
      <c r="I24" s="85">
        <f t="shared" si="0"/>
        <v>711</v>
      </c>
      <c r="J24" s="80">
        <v>8</v>
      </c>
      <c r="K24" s="81">
        <v>4</v>
      </c>
      <c r="L24" s="81">
        <v>8</v>
      </c>
      <c r="M24" s="82">
        <v>33</v>
      </c>
      <c r="N24" s="83">
        <v>13</v>
      </c>
      <c r="O24" s="85">
        <f t="shared" si="1"/>
        <v>66</v>
      </c>
      <c r="P24" s="89">
        <f t="shared" si="2"/>
        <v>777</v>
      </c>
      <c r="Q24" s="87">
        <f t="shared" si="3"/>
        <v>21</v>
      </c>
      <c r="R24" s="88">
        <f>(MATCH(P24,PERCENTILE($P$6:$P$120,{0,1,2,3,4}/5),1))</f>
        <v>1</v>
      </c>
    </row>
    <row r="25" spans="2:18" x14ac:dyDescent="0.3">
      <c r="B25" s="65" t="s">
        <v>222</v>
      </c>
      <c r="C25" s="70">
        <f>VLOOKUP(B25,'[1]Appendix A - OD Deaths'!B22:F138,5,FALSE)</f>
        <v>46</v>
      </c>
      <c r="D25" s="71">
        <v>83</v>
      </c>
      <c r="E25" s="71">
        <v>80</v>
      </c>
      <c r="F25" s="72">
        <v>60</v>
      </c>
      <c r="G25" s="71">
        <v>75</v>
      </c>
      <c r="H25" s="73">
        <v>58</v>
      </c>
      <c r="I25" s="66">
        <f t="shared" si="0"/>
        <v>1206</v>
      </c>
      <c r="J25" s="70">
        <v>53</v>
      </c>
      <c r="K25" s="71">
        <v>98</v>
      </c>
      <c r="L25" s="71">
        <v>56</v>
      </c>
      <c r="M25" s="72">
        <v>104</v>
      </c>
      <c r="N25" s="73">
        <v>97</v>
      </c>
      <c r="O25" s="67">
        <f t="shared" si="1"/>
        <v>408</v>
      </c>
      <c r="P25" s="74">
        <f t="shared" si="2"/>
        <v>1614</v>
      </c>
      <c r="Q25" s="75">
        <f t="shared" si="3"/>
        <v>83</v>
      </c>
      <c r="R25" s="76">
        <f>(MATCH(P25,PERCENTILE($P$6:$P$120,{0,1,2,3,4}/5),1))</f>
        <v>4</v>
      </c>
    </row>
    <row r="26" spans="2:18" x14ac:dyDescent="0.3">
      <c r="B26" s="103" t="s">
        <v>18</v>
      </c>
      <c r="C26" s="107">
        <f>VLOOKUP(B26,'[1]Appendix A - OD Deaths'!B23:F139,5,FALSE)</f>
        <v>12</v>
      </c>
      <c r="D26" s="108">
        <v>26</v>
      </c>
      <c r="E26" s="108">
        <v>43</v>
      </c>
      <c r="F26" s="109">
        <v>26</v>
      </c>
      <c r="G26" s="108">
        <v>11</v>
      </c>
      <c r="H26" s="110">
        <v>20</v>
      </c>
      <c r="I26" s="111">
        <f t="shared" si="0"/>
        <v>414</v>
      </c>
      <c r="J26" s="107">
        <v>18</v>
      </c>
      <c r="K26" s="108">
        <v>55</v>
      </c>
      <c r="L26" s="108">
        <v>37</v>
      </c>
      <c r="M26" s="109">
        <v>22</v>
      </c>
      <c r="N26" s="110">
        <v>32</v>
      </c>
      <c r="O26" s="111">
        <f t="shared" si="1"/>
        <v>164</v>
      </c>
      <c r="P26" s="112">
        <f t="shared" si="2"/>
        <v>578</v>
      </c>
      <c r="Q26" s="113">
        <f t="shared" si="3"/>
        <v>10</v>
      </c>
      <c r="R26" s="114">
        <f>(MATCH(P26,PERCENTILE($P$6:$P$120,{0,1,2,3,4}/5),1))</f>
        <v>1</v>
      </c>
    </row>
    <row r="27" spans="2:18" x14ac:dyDescent="0.3">
      <c r="B27" s="65" t="s">
        <v>19</v>
      </c>
      <c r="C27" s="70">
        <f>VLOOKUP(B27,'[1]Appendix A - OD Deaths'!B24:F140,5,FALSE)</f>
        <v>55</v>
      </c>
      <c r="D27" s="71">
        <v>30</v>
      </c>
      <c r="E27" s="71">
        <v>39</v>
      </c>
      <c r="F27" s="72">
        <v>70</v>
      </c>
      <c r="G27" s="71">
        <v>17</v>
      </c>
      <c r="H27" s="73">
        <v>28</v>
      </c>
      <c r="I27" s="67">
        <f t="shared" si="0"/>
        <v>717</v>
      </c>
      <c r="J27" s="70">
        <v>11</v>
      </c>
      <c r="K27" s="71">
        <v>11</v>
      </c>
      <c r="L27" s="71">
        <v>12</v>
      </c>
      <c r="M27" s="72">
        <v>22</v>
      </c>
      <c r="N27" s="73">
        <v>21</v>
      </c>
      <c r="O27" s="67">
        <f t="shared" si="1"/>
        <v>77</v>
      </c>
      <c r="P27" s="77">
        <f t="shared" si="2"/>
        <v>794</v>
      </c>
      <c r="Q27" s="75">
        <f t="shared" si="3"/>
        <v>22</v>
      </c>
      <c r="R27" s="76">
        <f>(MATCH(P27,PERCENTILE($P$6:$P$120,{0,1,2,3,4}/5),1))</f>
        <v>1</v>
      </c>
    </row>
    <row r="28" spans="2:18" x14ac:dyDescent="0.3">
      <c r="B28" s="79" t="s">
        <v>20</v>
      </c>
      <c r="C28" s="80">
        <f>VLOOKUP(B28,'[1]Appendix A - OD Deaths'!B25:F141,5,FALSE)</f>
        <v>29</v>
      </c>
      <c r="D28" s="81">
        <v>4</v>
      </c>
      <c r="E28" s="81">
        <v>10</v>
      </c>
      <c r="F28" s="82">
        <v>3</v>
      </c>
      <c r="G28" s="81">
        <v>31</v>
      </c>
      <c r="H28" s="83">
        <v>89</v>
      </c>
      <c r="I28" s="85">
        <f t="shared" si="0"/>
        <v>498</v>
      </c>
      <c r="J28" s="80">
        <v>71</v>
      </c>
      <c r="K28" s="81">
        <v>43</v>
      </c>
      <c r="L28" s="81">
        <v>48</v>
      </c>
      <c r="M28" s="82">
        <v>22</v>
      </c>
      <c r="N28" s="83">
        <v>86</v>
      </c>
      <c r="O28" s="85">
        <f t="shared" si="1"/>
        <v>270</v>
      </c>
      <c r="P28" s="89">
        <f t="shared" si="2"/>
        <v>768</v>
      </c>
      <c r="Q28" s="87">
        <f t="shared" si="3"/>
        <v>19</v>
      </c>
      <c r="R28" s="88">
        <f>(MATCH(P28,PERCENTILE($P$6:$P$120,{0,1,2,3,4}/5),1))</f>
        <v>1</v>
      </c>
    </row>
    <row r="29" spans="2:18" x14ac:dyDescent="0.3">
      <c r="B29" s="65" t="s">
        <v>21</v>
      </c>
      <c r="C29" s="70">
        <f>VLOOKUP(B29,'[1]Appendix A - OD Deaths'!B26:F142,5,FALSE)</f>
        <v>72</v>
      </c>
      <c r="D29" s="71">
        <v>18</v>
      </c>
      <c r="E29" s="71">
        <v>11</v>
      </c>
      <c r="F29" s="72">
        <v>74</v>
      </c>
      <c r="G29" s="71">
        <v>12</v>
      </c>
      <c r="H29" s="73">
        <v>43</v>
      </c>
      <c r="I29" s="67">
        <f t="shared" si="0"/>
        <v>690</v>
      </c>
      <c r="J29" s="70">
        <v>5</v>
      </c>
      <c r="K29" s="71">
        <v>3</v>
      </c>
      <c r="L29" s="71">
        <v>6</v>
      </c>
      <c r="M29" s="72">
        <v>42</v>
      </c>
      <c r="N29" s="73">
        <v>17</v>
      </c>
      <c r="O29" s="67">
        <f t="shared" si="1"/>
        <v>73</v>
      </c>
      <c r="P29" s="77">
        <f t="shared" si="2"/>
        <v>763</v>
      </c>
      <c r="Q29" s="75">
        <f t="shared" si="3"/>
        <v>18</v>
      </c>
      <c r="R29" s="76">
        <f>(MATCH(P29,PERCENTILE($P$6:$P$120,{0,1,2,3,4}/5),1))</f>
        <v>1</v>
      </c>
    </row>
    <row r="30" spans="2:18" x14ac:dyDescent="0.3">
      <c r="B30" s="79" t="s">
        <v>22</v>
      </c>
      <c r="C30" s="80">
        <f>VLOOKUP(B30,'[1]Appendix A - OD Deaths'!B27:F143,5,FALSE)</f>
        <v>20</v>
      </c>
      <c r="D30" s="81">
        <v>10</v>
      </c>
      <c r="E30" s="81">
        <v>30</v>
      </c>
      <c r="F30" s="82">
        <v>19</v>
      </c>
      <c r="G30" s="81">
        <v>28</v>
      </c>
      <c r="H30" s="83">
        <v>35</v>
      </c>
      <c r="I30" s="85">
        <f t="shared" si="0"/>
        <v>426</v>
      </c>
      <c r="J30" s="80">
        <v>11</v>
      </c>
      <c r="K30" s="81">
        <v>8</v>
      </c>
      <c r="L30" s="81">
        <v>7</v>
      </c>
      <c r="M30" s="82">
        <v>53</v>
      </c>
      <c r="N30" s="83">
        <v>13</v>
      </c>
      <c r="O30" s="85">
        <f t="shared" si="1"/>
        <v>92</v>
      </c>
      <c r="P30" s="86">
        <f t="shared" si="2"/>
        <v>518</v>
      </c>
      <c r="Q30" s="87">
        <f t="shared" si="3"/>
        <v>7</v>
      </c>
      <c r="R30" s="88">
        <f>(MATCH(P30,PERCENTILE($P$6:$P$120,{0,1,2,3,4}/5),1))</f>
        <v>1</v>
      </c>
    </row>
    <row r="31" spans="2:18" x14ac:dyDescent="0.3">
      <c r="B31" s="65" t="s">
        <v>23</v>
      </c>
      <c r="C31" s="70">
        <f>VLOOKUP(B31,'[1]Appendix A - OD Deaths'!B28:F144,5,FALSE)</f>
        <v>66</v>
      </c>
      <c r="D31" s="71">
        <v>99</v>
      </c>
      <c r="E31" s="71">
        <v>99</v>
      </c>
      <c r="F31" s="72">
        <v>57</v>
      </c>
      <c r="G31" s="71">
        <v>61</v>
      </c>
      <c r="H31" s="73">
        <v>111</v>
      </c>
      <c r="I31" s="66">
        <f t="shared" si="0"/>
        <v>1479</v>
      </c>
      <c r="J31" s="70">
        <v>9</v>
      </c>
      <c r="K31" s="71">
        <v>14</v>
      </c>
      <c r="L31" s="71">
        <v>15</v>
      </c>
      <c r="M31" s="72">
        <v>29</v>
      </c>
      <c r="N31" s="73">
        <v>19</v>
      </c>
      <c r="O31" s="67">
        <f t="shared" si="1"/>
        <v>86</v>
      </c>
      <c r="P31" s="74">
        <f t="shared" si="2"/>
        <v>1565</v>
      </c>
      <c r="Q31" s="75">
        <f t="shared" si="3"/>
        <v>75</v>
      </c>
      <c r="R31" s="76">
        <f>(MATCH(P31,PERCENTILE($P$6:$P$120,{0,1,2,3,4}/5),1))</f>
        <v>4</v>
      </c>
    </row>
    <row r="32" spans="2:18" x14ac:dyDescent="0.3">
      <c r="B32" s="79" t="s">
        <v>24</v>
      </c>
      <c r="C32" s="80">
        <f>VLOOKUP(B32,'[1]Appendix A - OD Deaths'!B29:F145,5,FALSE)</f>
        <v>25</v>
      </c>
      <c r="D32" s="81">
        <v>111</v>
      </c>
      <c r="E32" s="81">
        <v>112</v>
      </c>
      <c r="F32" s="82">
        <v>32</v>
      </c>
      <c r="G32" s="81">
        <v>27</v>
      </c>
      <c r="H32" s="83">
        <v>77</v>
      </c>
      <c r="I32" s="84">
        <f t="shared" si="0"/>
        <v>1152</v>
      </c>
      <c r="J32" s="80">
        <v>36</v>
      </c>
      <c r="K32" s="81">
        <v>31</v>
      </c>
      <c r="L32" s="81">
        <v>23</v>
      </c>
      <c r="M32" s="82">
        <v>49</v>
      </c>
      <c r="N32" s="83">
        <v>37</v>
      </c>
      <c r="O32" s="85">
        <f t="shared" si="1"/>
        <v>176</v>
      </c>
      <c r="P32" s="86">
        <f t="shared" si="2"/>
        <v>1328</v>
      </c>
      <c r="Q32" s="87">
        <f t="shared" si="3"/>
        <v>51</v>
      </c>
      <c r="R32" s="88">
        <f>(MATCH(P32,PERCENTILE($P$6:$P$120,{0,1,2,3,4}/5),1))</f>
        <v>3</v>
      </c>
    </row>
    <row r="33" spans="2:18" x14ac:dyDescent="0.3">
      <c r="B33" s="65" t="s">
        <v>223</v>
      </c>
      <c r="C33" s="70">
        <f>VLOOKUP(B33,'[1]Appendix A - OD Deaths'!B30:F146,5,FALSE)</f>
        <v>102</v>
      </c>
      <c r="D33" s="71">
        <v>98</v>
      </c>
      <c r="E33" s="71">
        <v>104</v>
      </c>
      <c r="F33" s="72">
        <v>111</v>
      </c>
      <c r="G33" s="71">
        <v>108</v>
      </c>
      <c r="H33" s="73">
        <v>107</v>
      </c>
      <c r="I33" s="66">
        <f t="shared" si="0"/>
        <v>1890</v>
      </c>
      <c r="J33" s="70">
        <v>109</v>
      </c>
      <c r="K33" s="71">
        <v>69</v>
      </c>
      <c r="L33" s="71">
        <v>84</v>
      </c>
      <c r="M33" s="72">
        <v>114</v>
      </c>
      <c r="N33" s="73">
        <v>107</v>
      </c>
      <c r="O33" s="67">
        <f t="shared" si="1"/>
        <v>483</v>
      </c>
      <c r="P33" s="74">
        <f t="shared" si="2"/>
        <v>2373</v>
      </c>
      <c r="Q33" s="75">
        <f t="shared" si="3"/>
        <v>115</v>
      </c>
      <c r="R33" s="76">
        <f>(MATCH(P33,PERCENTILE($P$6:$P$120,{0,1,2,3,4}/5),1))</f>
        <v>5</v>
      </c>
    </row>
    <row r="34" spans="2:18" x14ac:dyDescent="0.3">
      <c r="B34" s="79" t="s">
        <v>25</v>
      </c>
      <c r="C34" s="80">
        <f>VLOOKUP(B34,'[1]Appendix A - OD Deaths'!B31:F147,5,FALSE)</f>
        <v>38</v>
      </c>
      <c r="D34" s="81">
        <v>80</v>
      </c>
      <c r="E34" s="81">
        <v>87</v>
      </c>
      <c r="F34" s="82">
        <v>64</v>
      </c>
      <c r="G34" s="81">
        <v>83</v>
      </c>
      <c r="H34" s="83">
        <v>31</v>
      </c>
      <c r="I34" s="84">
        <f t="shared" si="0"/>
        <v>1149</v>
      </c>
      <c r="J34" s="80">
        <v>59</v>
      </c>
      <c r="K34" s="81">
        <v>92</v>
      </c>
      <c r="L34" s="81">
        <v>96</v>
      </c>
      <c r="M34" s="82">
        <v>115</v>
      </c>
      <c r="N34" s="83">
        <v>93</v>
      </c>
      <c r="O34" s="85">
        <f t="shared" si="1"/>
        <v>455</v>
      </c>
      <c r="P34" s="86">
        <f t="shared" si="2"/>
        <v>1604</v>
      </c>
      <c r="Q34" s="87">
        <f t="shared" si="3"/>
        <v>81</v>
      </c>
      <c r="R34" s="88">
        <f>(MATCH(P34,PERCENTILE($P$6:$P$120,{0,1,2,3,4}/5),1))</f>
        <v>4</v>
      </c>
    </row>
    <row r="35" spans="2:18" x14ac:dyDescent="0.3">
      <c r="B35" s="65" t="s">
        <v>26</v>
      </c>
      <c r="C35" s="70">
        <f>VLOOKUP(B35,'[1]Appendix A - OD Deaths'!B32:F148,5,FALSE)</f>
        <v>44</v>
      </c>
      <c r="D35" s="71">
        <v>79</v>
      </c>
      <c r="E35" s="71">
        <v>70</v>
      </c>
      <c r="F35" s="72">
        <v>44</v>
      </c>
      <c r="G35" s="71">
        <v>45</v>
      </c>
      <c r="H35" s="73">
        <v>12</v>
      </c>
      <c r="I35" s="67">
        <f t="shared" si="0"/>
        <v>882</v>
      </c>
      <c r="J35" s="70">
        <v>93</v>
      </c>
      <c r="K35" s="71">
        <v>81</v>
      </c>
      <c r="L35" s="71">
        <v>30</v>
      </c>
      <c r="M35" s="72">
        <v>26</v>
      </c>
      <c r="N35" s="73">
        <v>85</v>
      </c>
      <c r="O35" s="67">
        <f t="shared" si="1"/>
        <v>315</v>
      </c>
      <c r="P35" s="74">
        <f t="shared" si="2"/>
        <v>1197</v>
      </c>
      <c r="Q35" s="75">
        <f t="shared" si="3"/>
        <v>44</v>
      </c>
      <c r="R35" s="76">
        <f>(MATCH(P35,PERCENTILE($P$6:$P$120,{0,1,2,3,4}/5),1))</f>
        <v>2</v>
      </c>
    </row>
    <row r="36" spans="2:18" x14ac:dyDescent="0.3">
      <c r="B36" s="79" t="s">
        <v>27</v>
      </c>
      <c r="C36" s="80">
        <f>VLOOKUP(B36,'[1]Appendix A - OD Deaths'!B33:F149,5,FALSE)</f>
        <v>11</v>
      </c>
      <c r="D36" s="81">
        <v>2</v>
      </c>
      <c r="E36" s="81">
        <v>14</v>
      </c>
      <c r="F36" s="82">
        <v>10</v>
      </c>
      <c r="G36" s="81">
        <v>6</v>
      </c>
      <c r="H36" s="83">
        <v>15</v>
      </c>
      <c r="I36" s="85">
        <f t="shared" si="0"/>
        <v>174</v>
      </c>
      <c r="J36" s="80">
        <v>79</v>
      </c>
      <c r="K36" s="81">
        <v>34</v>
      </c>
      <c r="L36" s="81">
        <v>40</v>
      </c>
      <c r="M36" s="82">
        <v>11</v>
      </c>
      <c r="N36" s="83">
        <v>93</v>
      </c>
      <c r="O36" s="85">
        <f t="shared" si="1"/>
        <v>257</v>
      </c>
      <c r="P36" s="89">
        <f t="shared" si="2"/>
        <v>431</v>
      </c>
      <c r="Q36" s="87">
        <f t="shared" si="3"/>
        <v>2</v>
      </c>
      <c r="R36" s="88">
        <f>(MATCH(P36,PERCENTILE($P$6:$P$120,{0,1,2,3,4}/5),1))</f>
        <v>1</v>
      </c>
    </row>
    <row r="37" spans="2:18" x14ac:dyDescent="0.3">
      <c r="B37" s="65" t="s">
        <v>28</v>
      </c>
      <c r="C37" s="70">
        <f>VLOOKUP(B37,'[1]Appendix A - OD Deaths'!B34:F150,5,FALSE)</f>
        <v>58</v>
      </c>
      <c r="D37" s="71">
        <v>113</v>
      </c>
      <c r="E37" s="71">
        <v>106</v>
      </c>
      <c r="F37" s="72">
        <v>57</v>
      </c>
      <c r="G37" s="71">
        <v>7</v>
      </c>
      <c r="H37" s="73">
        <v>16</v>
      </c>
      <c r="I37" s="67">
        <f t="shared" si="0"/>
        <v>1071</v>
      </c>
      <c r="J37" s="70">
        <v>57</v>
      </c>
      <c r="K37" s="71">
        <v>20</v>
      </c>
      <c r="L37" s="71">
        <v>25</v>
      </c>
      <c r="M37" s="72">
        <v>6</v>
      </c>
      <c r="N37" s="73">
        <v>9</v>
      </c>
      <c r="O37" s="67">
        <f t="shared" si="1"/>
        <v>117</v>
      </c>
      <c r="P37" s="77">
        <f t="shared" si="2"/>
        <v>1188</v>
      </c>
      <c r="Q37" s="75">
        <f t="shared" si="3"/>
        <v>43</v>
      </c>
      <c r="R37" s="76">
        <f>(MATCH(P37,PERCENTILE($P$6:$P$120,{0,1,2,3,4}/5),1))</f>
        <v>2</v>
      </c>
    </row>
    <row r="38" spans="2:18" x14ac:dyDescent="0.3">
      <c r="B38" s="79" t="s">
        <v>29</v>
      </c>
      <c r="C38" s="80">
        <f>VLOOKUP(B38,'[1]Appendix A - OD Deaths'!B35:F151,5,FALSE)</f>
        <v>111</v>
      </c>
      <c r="D38" s="81">
        <v>74</v>
      </c>
      <c r="E38" s="81">
        <v>79</v>
      </c>
      <c r="F38" s="82">
        <v>99</v>
      </c>
      <c r="G38" s="81">
        <v>99</v>
      </c>
      <c r="H38" s="83">
        <v>88</v>
      </c>
      <c r="I38" s="84">
        <f t="shared" si="0"/>
        <v>1650</v>
      </c>
      <c r="J38" s="80">
        <v>94</v>
      </c>
      <c r="K38" s="81">
        <v>87</v>
      </c>
      <c r="L38" s="81">
        <v>102</v>
      </c>
      <c r="M38" s="82">
        <v>81</v>
      </c>
      <c r="N38" s="83">
        <v>99</v>
      </c>
      <c r="O38" s="85">
        <f t="shared" si="1"/>
        <v>463</v>
      </c>
      <c r="P38" s="86">
        <f t="shared" si="2"/>
        <v>2113</v>
      </c>
      <c r="Q38" s="87">
        <f t="shared" si="3"/>
        <v>108</v>
      </c>
      <c r="R38" s="88">
        <f>(MATCH(P38,PERCENTILE($P$6:$P$120,{0,1,2,3,4}/5),1))</f>
        <v>5</v>
      </c>
    </row>
    <row r="39" spans="2:18" x14ac:dyDescent="0.3">
      <c r="B39" s="65" t="s">
        <v>30</v>
      </c>
      <c r="C39" s="70">
        <f>VLOOKUP(B39,'[1]Appendix A - OD Deaths'!B36:F152,5,FALSE)</f>
        <v>17</v>
      </c>
      <c r="D39" s="71">
        <v>55</v>
      </c>
      <c r="E39" s="71">
        <v>58</v>
      </c>
      <c r="F39" s="72">
        <v>53</v>
      </c>
      <c r="G39" s="71">
        <v>50</v>
      </c>
      <c r="H39" s="73">
        <v>59</v>
      </c>
      <c r="I39" s="67">
        <f t="shared" si="0"/>
        <v>876</v>
      </c>
      <c r="J39" s="70">
        <v>98</v>
      </c>
      <c r="K39" s="71">
        <v>104</v>
      </c>
      <c r="L39" s="71">
        <v>92</v>
      </c>
      <c r="M39" s="72">
        <v>87</v>
      </c>
      <c r="N39" s="73">
        <v>100</v>
      </c>
      <c r="O39" s="67">
        <f t="shared" si="1"/>
        <v>481</v>
      </c>
      <c r="P39" s="74">
        <f t="shared" si="2"/>
        <v>1357</v>
      </c>
      <c r="Q39" s="75">
        <f t="shared" si="3"/>
        <v>56</v>
      </c>
      <c r="R39" s="76">
        <f>(MATCH(P39,PERCENTILE($P$6:$P$120,{0,1,2,3,4}/5),1))</f>
        <v>3</v>
      </c>
    </row>
    <row r="40" spans="2:18" x14ac:dyDescent="0.3">
      <c r="B40" s="79" t="s">
        <v>31</v>
      </c>
      <c r="C40" s="80">
        <f>VLOOKUP(B40,'[1]Appendix A - OD Deaths'!B37:F153,5,FALSE)</f>
        <v>62</v>
      </c>
      <c r="D40" s="81">
        <v>82</v>
      </c>
      <c r="E40" s="81">
        <v>59</v>
      </c>
      <c r="F40" s="82">
        <v>37</v>
      </c>
      <c r="G40" s="81">
        <v>71</v>
      </c>
      <c r="H40" s="83">
        <v>103</v>
      </c>
      <c r="I40" s="84">
        <f t="shared" si="0"/>
        <v>1242</v>
      </c>
      <c r="J40" s="80">
        <v>113</v>
      </c>
      <c r="K40" s="81">
        <v>105</v>
      </c>
      <c r="L40" s="81">
        <v>112</v>
      </c>
      <c r="M40" s="82">
        <v>102</v>
      </c>
      <c r="N40" s="83">
        <v>104</v>
      </c>
      <c r="O40" s="85">
        <f t="shared" si="1"/>
        <v>536</v>
      </c>
      <c r="P40" s="86">
        <f t="shared" si="2"/>
        <v>1778</v>
      </c>
      <c r="Q40" s="87">
        <f t="shared" si="3"/>
        <v>96</v>
      </c>
      <c r="R40" s="88">
        <f>(MATCH(P40,PERCENTILE($P$6:$P$120,{0,1,2,3,4}/5),1))</f>
        <v>5</v>
      </c>
    </row>
    <row r="41" spans="2:18" x14ac:dyDescent="0.3">
      <c r="B41" s="65" t="s">
        <v>32</v>
      </c>
      <c r="C41" s="70">
        <f>VLOOKUP(B41,'[1]Appendix A - OD Deaths'!B38:F154,5,FALSE)</f>
        <v>112</v>
      </c>
      <c r="D41" s="71">
        <v>54</v>
      </c>
      <c r="E41" s="71">
        <v>71</v>
      </c>
      <c r="F41" s="72">
        <v>112</v>
      </c>
      <c r="G41" s="71">
        <v>74</v>
      </c>
      <c r="H41" s="73">
        <v>50</v>
      </c>
      <c r="I41" s="68">
        <f t="shared" si="0"/>
        <v>1419</v>
      </c>
      <c r="J41" s="70">
        <v>39</v>
      </c>
      <c r="K41" s="71">
        <v>18</v>
      </c>
      <c r="L41" s="71">
        <v>16</v>
      </c>
      <c r="M41" s="72">
        <v>57</v>
      </c>
      <c r="N41" s="73">
        <v>24</v>
      </c>
      <c r="O41" s="69">
        <f t="shared" si="1"/>
        <v>154</v>
      </c>
      <c r="P41" s="74">
        <f t="shared" si="2"/>
        <v>1573</v>
      </c>
      <c r="Q41" s="75">
        <f t="shared" si="3"/>
        <v>76</v>
      </c>
      <c r="R41" s="76">
        <f>(MATCH(P41,PERCENTILE($P$6:$P$120,{0,1,2,3,4}/5),1))</f>
        <v>4</v>
      </c>
    </row>
    <row r="42" spans="2:18" x14ac:dyDescent="0.3">
      <c r="B42" s="79" t="s">
        <v>33</v>
      </c>
      <c r="C42" s="80">
        <f>VLOOKUP(B42,'[1]Appendix A - OD Deaths'!B39:F155,5,FALSE)</f>
        <v>108</v>
      </c>
      <c r="D42" s="81">
        <v>63</v>
      </c>
      <c r="E42" s="81">
        <v>90</v>
      </c>
      <c r="F42" s="82">
        <v>95</v>
      </c>
      <c r="G42" s="81">
        <v>55</v>
      </c>
      <c r="H42" s="83">
        <v>65</v>
      </c>
      <c r="I42" s="84">
        <f t="shared" si="0"/>
        <v>1428</v>
      </c>
      <c r="J42" s="80">
        <v>50</v>
      </c>
      <c r="K42" s="81">
        <v>26</v>
      </c>
      <c r="L42" s="81">
        <v>8</v>
      </c>
      <c r="M42" s="82">
        <v>11</v>
      </c>
      <c r="N42" s="83">
        <v>10</v>
      </c>
      <c r="O42" s="85">
        <f t="shared" si="1"/>
        <v>105</v>
      </c>
      <c r="P42" s="86">
        <f t="shared" si="2"/>
        <v>1533</v>
      </c>
      <c r="Q42" s="87">
        <f t="shared" si="3"/>
        <v>73</v>
      </c>
      <c r="R42" s="88">
        <f>(MATCH(P42,PERCENTILE($P$6:$P$120,{0,1,2,3,4}/5),1))</f>
        <v>4</v>
      </c>
    </row>
    <row r="43" spans="2:18" x14ac:dyDescent="0.3">
      <c r="B43" s="65" t="s">
        <v>34</v>
      </c>
      <c r="C43" s="70">
        <f>VLOOKUP(B43,'[1]Appendix A - OD Deaths'!B40:F156,5,FALSE)</f>
        <v>40</v>
      </c>
      <c r="D43" s="71">
        <v>11</v>
      </c>
      <c r="E43" s="71">
        <v>22</v>
      </c>
      <c r="F43" s="72">
        <v>67</v>
      </c>
      <c r="G43" s="71">
        <v>47</v>
      </c>
      <c r="H43" s="73">
        <v>1</v>
      </c>
      <c r="I43" s="67">
        <f t="shared" si="0"/>
        <v>564</v>
      </c>
      <c r="J43" s="70">
        <v>33</v>
      </c>
      <c r="K43" s="71">
        <v>46</v>
      </c>
      <c r="L43" s="71">
        <v>45</v>
      </c>
      <c r="M43" s="72">
        <v>33</v>
      </c>
      <c r="N43" s="73">
        <v>48</v>
      </c>
      <c r="O43" s="67">
        <f t="shared" si="1"/>
        <v>205</v>
      </c>
      <c r="P43" s="74">
        <f t="shared" si="2"/>
        <v>769</v>
      </c>
      <c r="Q43" s="75">
        <f t="shared" si="3"/>
        <v>20</v>
      </c>
      <c r="R43" s="76">
        <f>(MATCH(P43,PERCENTILE($P$6:$P$120,{0,1,2,3,4}/5),1))</f>
        <v>1</v>
      </c>
    </row>
    <row r="44" spans="2:18" x14ac:dyDescent="0.3">
      <c r="B44" s="79" t="s">
        <v>35</v>
      </c>
      <c r="C44" s="80">
        <f>VLOOKUP(B44,'[1]Appendix A - OD Deaths'!B41:F157,5,FALSE)</f>
        <v>99</v>
      </c>
      <c r="D44" s="81">
        <v>92</v>
      </c>
      <c r="E44" s="81">
        <v>65</v>
      </c>
      <c r="F44" s="82">
        <v>105</v>
      </c>
      <c r="G44" s="81">
        <v>102</v>
      </c>
      <c r="H44" s="83">
        <v>62</v>
      </c>
      <c r="I44" s="84">
        <f t="shared" si="0"/>
        <v>1575</v>
      </c>
      <c r="J44" s="80">
        <v>13</v>
      </c>
      <c r="K44" s="81">
        <v>60</v>
      </c>
      <c r="L44" s="81">
        <v>62</v>
      </c>
      <c r="M44" s="82">
        <v>33</v>
      </c>
      <c r="N44" s="83">
        <v>55</v>
      </c>
      <c r="O44" s="85">
        <f t="shared" si="1"/>
        <v>223</v>
      </c>
      <c r="P44" s="86">
        <f t="shared" si="2"/>
        <v>1798</v>
      </c>
      <c r="Q44" s="87">
        <f t="shared" si="3"/>
        <v>99</v>
      </c>
      <c r="R44" s="88">
        <f>(MATCH(P44,PERCENTILE($P$6:$P$120,{0,1,2,3,4}/5),1))</f>
        <v>5</v>
      </c>
    </row>
    <row r="45" spans="2:18" x14ac:dyDescent="0.3">
      <c r="B45" s="65" t="s">
        <v>36</v>
      </c>
      <c r="C45" s="70">
        <f>VLOOKUP(B45,'[1]Appendix A - OD Deaths'!B42:F158,5,FALSE)</f>
        <v>59</v>
      </c>
      <c r="D45" s="71">
        <v>67</v>
      </c>
      <c r="E45" s="71">
        <v>51</v>
      </c>
      <c r="F45" s="72">
        <v>49</v>
      </c>
      <c r="G45" s="71">
        <v>97</v>
      </c>
      <c r="H45" s="73">
        <v>19</v>
      </c>
      <c r="I45" s="66">
        <f t="shared" si="0"/>
        <v>1026</v>
      </c>
      <c r="J45" s="70">
        <v>68</v>
      </c>
      <c r="K45" s="71">
        <v>66</v>
      </c>
      <c r="L45" s="71">
        <v>76</v>
      </c>
      <c r="M45" s="72">
        <v>19</v>
      </c>
      <c r="N45" s="73">
        <v>106</v>
      </c>
      <c r="O45" s="67">
        <f t="shared" si="1"/>
        <v>335</v>
      </c>
      <c r="P45" s="74">
        <f t="shared" si="2"/>
        <v>1361</v>
      </c>
      <c r="Q45" s="75">
        <f t="shared" si="3"/>
        <v>59</v>
      </c>
      <c r="R45" s="76">
        <f>(MATCH(P45,PERCENTILE($P$6:$P$120,{0,1,2,3,4}/5),1))</f>
        <v>3</v>
      </c>
    </row>
    <row r="46" spans="2:18" x14ac:dyDescent="0.3">
      <c r="B46" s="103" t="s">
        <v>37</v>
      </c>
      <c r="C46" s="107">
        <f>VLOOKUP(B46,'[1]Appendix A - OD Deaths'!B43:F159,5,FALSE)</f>
        <v>7</v>
      </c>
      <c r="D46" s="108">
        <v>25</v>
      </c>
      <c r="E46" s="108">
        <v>7</v>
      </c>
      <c r="F46" s="109">
        <v>42</v>
      </c>
      <c r="G46" s="108">
        <v>35</v>
      </c>
      <c r="H46" s="110">
        <v>21</v>
      </c>
      <c r="I46" s="111">
        <f t="shared" si="0"/>
        <v>411</v>
      </c>
      <c r="J46" s="107">
        <v>45</v>
      </c>
      <c r="K46" s="108">
        <v>83</v>
      </c>
      <c r="L46" s="108">
        <v>66</v>
      </c>
      <c r="M46" s="109">
        <v>45</v>
      </c>
      <c r="N46" s="110">
        <v>59</v>
      </c>
      <c r="O46" s="111">
        <f t="shared" si="1"/>
        <v>298</v>
      </c>
      <c r="P46" s="112">
        <f t="shared" si="2"/>
        <v>709</v>
      </c>
      <c r="Q46" s="113">
        <f t="shared" si="3"/>
        <v>15</v>
      </c>
      <c r="R46" s="114">
        <f>(MATCH(P46,PERCENTILE($P$6:$P$120,{0,1,2,3,4}/5),1))</f>
        <v>1</v>
      </c>
    </row>
    <row r="47" spans="2:18" x14ac:dyDescent="0.3">
      <c r="B47" s="65" t="s">
        <v>38</v>
      </c>
      <c r="C47" s="70">
        <f>VLOOKUP(B47,'[1]Appendix A - OD Deaths'!B44:F160,5,FALSE)</f>
        <v>67</v>
      </c>
      <c r="D47" s="71">
        <v>78</v>
      </c>
      <c r="E47" s="71">
        <v>77</v>
      </c>
      <c r="F47" s="72">
        <v>45</v>
      </c>
      <c r="G47" s="71">
        <v>100</v>
      </c>
      <c r="H47" s="73">
        <v>14</v>
      </c>
      <c r="I47" s="66">
        <f t="shared" si="0"/>
        <v>1143</v>
      </c>
      <c r="J47" s="70">
        <v>50</v>
      </c>
      <c r="K47" s="71">
        <v>64</v>
      </c>
      <c r="L47" s="71">
        <v>94</v>
      </c>
      <c r="M47" s="72">
        <v>89</v>
      </c>
      <c r="N47" s="73">
        <v>66</v>
      </c>
      <c r="O47" s="67">
        <f t="shared" si="1"/>
        <v>363</v>
      </c>
      <c r="P47" s="74">
        <f t="shared" si="2"/>
        <v>1506</v>
      </c>
      <c r="Q47" s="75">
        <f t="shared" si="3"/>
        <v>69</v>
      </c>
      <c r="R47" s="76">
        <f>(MATCH(P47,PERCENTILE($P$6:$P$120,{0,1,2,3,4}/5),1))</f>
        <v>3</v>
      </c>
    </row>
    <row r="48" spans="2:18" x14ac:dyDescent="0.3">
      <c r="B48" s="79" t="s">
        <v>224</v>
      </c>
      <c r="C48" s="80">
        <f>VLOOKUP(B48,'[1]Appendix A - OD Deaths'!B45:F161,5,FALSE)</f>
        <v>68</v>
      </c>
      <c r="D48" s="81">
        <v>62</v>
      </c>
      <c r="E48" s="81">
        <v>9</v>
      </c>
      <c r="F48" s="82">
        <v>22</v>
      </c>
      <c r="G48" s="81">
        <v>5</v>
      </c>
      <c r="H48" s="83">
        <v>78</v>
      </c>
      <c r="I48" s="85">
        <f t="shared" si="0"/>
        <v>732</v>
      </c>
      <c r="J48" s="80">
        <v>87</v>
      </c>
      <c r="K48" s="81">
        <v>112</v>
      </c>
      <c r="L48" s="81">
        <v>76</v>
      </c>
      <c r="M48" s="82">
        <v>95</v>
      </c>
      <c r="N48" s="83">
        <v>76</v>
      </c>
      <c r="O48" s="85">
        <f t="shared" si="1"/>
        <v>446</v>
      </c>
      <c r="P48" s="86">
        <f t="shared" si="2"/>
        <v>1178</v>
      </c>
      <c r="Q48" s="87">
        <f t="shared" si="3"/>
        <v>41</v>
      </c>
      <c r="R48" s="88">
        <f>(MATCH(P48,PERCENTILE($P$6:$P$120,{0,1,2,3,4}/5),1))</f>
        <v>2</v>
      </c>
    </row>
    <row r="49" spans="2:18" x14ac:dyDescent="0.3">
      <c r="B49" s="65" t="s">
        <v>39</v>
      </c>
      <c r="C49" s="70">
        <f>VLOOKUP(B49,'[1]Appendix A - OD Deaths'!B46:F162,5,FALSE)</f>
        <v>1</v>
      </c>
      <c r="D49" s="71">
        <v>12</v>
      </c>
      <c r="E49" s="71">
        <v>17</v>
      </c>
      <c r="F49" s="72">
        <v>85</v>
      </c>
      <c r="G49" s="71">
        <v>20</v>
      </c>
      <c r="H49" s="73">
        <v>32</v>
      </c>
      <c r="I49" s="67">
        <f t="shared" si="0"/>
        <v>501</v>
      </c>
      <c r="J49" s="70">
        <v>16</v>
      </c>
      <c r="K49" s="71">
        <v>42</v>
      </c>
      <c r="L49" s="71">
        <v>13</v>
      </c>
      <c r="M49" s="72">
        <v>19</v>
      </c>
      <c r="N49" s="73">
        <v>16</v>
      </c>
      <c r="O49" s="67">
        <f t="shared" si="1"/>
        <v>106</v>
      </c>
      <c r="P49" s="74">
        <f t="shared" si="2"/>
        <v>607</v>
      </c>
      <c r="Q49" s="75">
        <f t="shared" si="3"/>
        <v>12</v>
      </c>
      <c r="R49" s="76">
        <f>(MATCH(P49,PERCENTILE($P$6:$P$120,{0,1,2,3,4}/5),1))</f>
        <v>1</v>
      </c>
    </row>
    <row r="50" spans="2:18" x14ac:dyDescent="0.3">
      <c r="B50" s="79" t="s">
        <v>40</v>
      </c>
      <c r="C50" s="80">
        <f>VLOOKUP(B50,'[1]Appendix A - OD Deaths'!B47:F163,5,FALSE)</f>
        <v>16</v>
      </c>
      <c r="D50" s="81">
        <v>32</v>
      </c>
      <c r="E50" s="81">
        <v>15</v>
      </c>
      <c r="F50" s="82">
        <v>9</v>
      </c>
      <c r="G50" s="81">
        <v>4</v>
      </c>
      <c r="H50" s="83">
        <v>10</v>
      </c>
      <c r="I50" s="85">
        <f t="shared" si="0"/>
        <v>258</v>
      </c>
      <c r="J50" s="80">
        <v>49</v>
      </c>
      <c r="K50" s="81">
        <v>32</v>
      </c>
      <c r="L50" s="81">
        <v>38</v>
      </c>
      <c r="M50" s="82">
        <v>57</v>
      </c>
      <c r="N50" s="83">
        <v>17</v>
      </c>
      <c r="O50" s="85">
        <f t="shared" si="1"/>
        <v>193</v>
      </c>
      <c r="P50" s="89">
        <f t="shared" si="2"/>
        <v>451</v>
      </c>
      <c r="Q50" s="87">
        <f t="shared" si="3"/>
        <v>3</v>
      </c>
      <c r="R50" s="88">
        <f>(MATCH(P50,PERCENTILE($P$6:$P$120,{0,1,2,3,4}/5),1))</f>
        <v>1</v>
      </c>
    </row>
    <row r="51" spans="2:18" x14ac:dyDescent="0.3">
      <c r="B51" s="65" t="s">
        <v>41</v>
      </c>
      <c r="C51" s="70">
        <f>VLOOKUP(B51,'[1]Appendix A - OD Deaths'!B48:F164,5,FALSE)</f>
        <v>45</v>
      </c>
      <c r="D51" s="71">
        <v>96</v>
      </c>
      <c r="E51" s="71">
        <v>91</v>
      </c>
      <c r="F51" s="72">
        <v>70</v>
      </c>
      <c r="G51" s="71">
        <v>103</v>
      </c>
      <c r="H51" s="73">
        <v>56</v>
      </c>
      <c r="I51" s="66">
        <f t="shared" si="0"/>
        <v>1383</v>
      </c>
      <c r="J51" s="70">
        <v>63</v>
      </c>
      <c r="K51" s="71">
        <v>102</v>
      </c>
      <c r="L51" s="71">
        <v>100</v>
      </c>
      <c r="M51" s="72">
        <v>47</v>
      </c>
      <c r="N51" s="73">
        <v>91</v>
      </c>
      <c r="O51" s="67">
        <f t="shared" si="1"/>
        <v>403</v>
      </c>
      <c r="P51" s="74">
        <f t="shared" si="2"/>
        <v>1786</v>
      </c>
      <c r="Q51" s="75">
        <f t="shared" si="3"/>
        <v>97</v>
      </c>
      <c r="R51" s="76">
        <f>(MATCH(P51,PERCENTILE($P$6:$P$120,{0,1,2,3,4}/5),1))</f>
        <v>5</v>
      </c>
    </row>
    <row r="52" spans="2:18" x14ac:dyDescent="0.3">
      <c r="B52" s="79" t="s">
        <v>225</v>
      </c>
      <c r="C52" s="80">
        <f>VLOOKUP(B52,'[1]Appendix A - OD Deaths'!B49:F165,5,FALSE)</f>
        <v>90</v>
      </c>
      <c r="D52" s="81">
        <v>89</v>
      </c>
      <c r="E52" s="81">
        <v>102</v>
      </c>
      <c r="F52" s="82">
        <v>106</v>
      </c>
      <c r="G52" s="81">
        <v>77</v>
      </c>
      <c r="H52" s="83">
        <v>13</v>
      </c>
      <c r="I52" s="84">
        <f t="shared" si="0"/>
        <v>1431</v>
      </c>
      <c r="J52" s="80">
        <v>99</v>
      </c>
      <c r="K52" s="81">
        <v>103</v>
      </c>
      <c r="L52" s="81">
        <v>100</v>
      </c>
      <c r="M52" s="82">
        <v>95</v>
      </c>
      <c r="N52" s="83">
        <v>73</v>
      </c>
      <c r="O52" s="85">
        <f t="shared" si="1"/>
        <v>470</v>
      </c>
      <c r="P52" s="86">
        <f t="shared" si="2"/>
        <v>1901</v>
      </c>
      <c r="Q52" s="87">
        <f t="shared" si="3"/>
        <v>103</v>
      </c>
      <c r="R52" s="88">
        <f>(MATCH(P52,PERCENTILE($P$6:$P$120,{0,1,2,3,4}/5),1))</f>
        <v>5</v>
      </c>
    </row>
    <row r="53" spans="2:18" x14ac:dyDescent="0.3">
      <c r="B53" s="65" t="s">
        <v>42</v>
      </c>
      <c r="C53" s="70">
        <f>VLOOKUP(B53,'[1]Appendix A - OD Deaths'!B50:F166,5,FALSE)</f>
        <v>89</v>
      </c>
      <c r="D53" s="71">
        <v>87</v>
      </c>
      <c r="E53" s="71">
        <v>47</v>
      </c>
      <c r="F53" s="72">
        <v>73</v>
      </c>
      <c r="G53" s="71">
        <v>49</v>
      </c>
      <c r="H53" s="73">
        <v>51</v>
      </c>
      <c r="I53" s="66">
        <f t="shared" si="0"/>
        <v>1188</v>
      </c>
      <c r="J53" s="70">
        <v>20</v>
      </c>
      <c r="K53" s="71">
        <v>25</v>
      </c>
      <c r="L53" s="71">
        <v>43</v>
      </c>
      <c r="M53" s="72">
        <v>57</v>
      </c>
      <c r="N53" s="73">
        <v>57</v>
      </c>
      <c r="O53" s="67">
        <f t="shared" si="1"/>
        <v>202</v>
      </c>
      <c r="P53" s="74">
        <f t="shared" si="2"/>
        <v>1390</v>
      </c>
      <c r="Q53" s="75">
        <f t="shared" si="3"/>
        <v>64</v>
      </c>
      <c r="R53" s="76">
        <f>(MATCH(P53,PERCENTILE($P$6:$P$120,{0,1,2,3,4}/5),1))</f>
        <v>3</v>
      </c>
    </row>
    <row r="54" spans="2:18" x14ac:dyDescent="0.3">
      <c r="B54" s="79" t="s">
        <v>43</v>
      </c>
      <c r="C54" s="80">
        <f>VLOOKUP(B54,'[1]Appendix A - OD Deaths'!B51:F167,5,FALSE)</f>
        <v>53</v>
      </c>
      <c r="D54" s="81">
        <v>88</v>
      </c>
      <c r="E54" s="81">
        <v>78</v>
      </c>
      <c r="F54" s="82">
        <v>88</v>
      </c>
      <c r="G54" s="81">
        <v>94</v>
      </c>
      <c r="H54" s="83">
        <v>60</v>
      </c>
      <c r="I54" s="84">
        <f t="shared" si="0"/>
        <v>1383</v>
      </c>
      <c r="J54" s="80">
        <v>66</v>
      </c>
      <c r="K54" s="81">
        <v>45</v>
      </c>
      <c r="L54" s="81">
        <v>73</v>
      </c>
      <c r="M54" s="82">
        <v>79</v>
      </c>
      <c r="N54" s="83">
        <v>82</v>
      </c>
      <c r="O54" s="85">
        <f t="shared" si="1"/>
        <v>345</v>
      </c>
      <c r="P54" s="86">
        <f t="shared" si="2"/>
        <v>1728</v>
      </c>
      <c r="Q54" s="87">
        <f t="shared" si="3"/>
        <v>92</v>
      </c>
      <c r="R54" s="88">
        <f>(MATCH(P54,PERCENTILE($P$6:$P$120,{0,1,2,3,4}/5),1))</f>
        <v>4</v>
      </c>
    </row>
    <row r="55" spans="2:18" x14ac:dyDescent="0.3">
      <c r="B55" s="65" t="s">
        <v>44</v>
      </c>
      <c r="C55" s="70">
        <f>VLOOKUP(B55,'[1]Appendix A - OD Deaths'!B52:F168,5,FALSE)</f>
        <v>114</v>
      </c>
      <c r="D55" s="71">
        <v>56</v>
      </c>
      <c r="E55" s="71">
        <v>62</v>
      </c>
      <c r="F55" s="72">
        <v>103</v>
      </c>
      <c r="G55" s="71">
        <v>82</v>
      </c>
      <c r="H55" s="73">
        <v>63</v>
      </c>
      <c r="I55" s="66">
        <f t="shared" si="0"/>
        <v>1440</v>
      </c>
      <c r="J55" s="70">
        <v>34</v>
      </c>
      <c r="K55" s="71">
        <v>6</v>
      </c>
      <c r="L55" s="71">
        <v>10</v>
      </c>
      <c r="M55" s="72">
        <v>79</v>
      </c>
      <c r="N55" s="73">
        <v>23</v>
      </c>
      <c r="O55" s="67">
        <f t="shared" si="1"/>
        <v>152</v>
      </c>
      <c r="P55" s="74">
        <f t="shared" si="2"/>
        <v>1592</v>
      </c>
      <c r="Q55" s="75">
        <f t="shared" si="3"/>
        <v>80</v>
      </c>
      <c r="R55" s="76">
        <f>(MATCH(P55,PERCENTILE($P$6:$P$120,{0,1,2,3,4}/5),1))</f>
        <v>4</v>
      </c>
    </row>
    <row r="56" spans="2:18" x14ac:dyDescent="0.3">
      <c r="B56" s="79" t="s">
        <v>45</v>
      </c>
      <c r="C56" s="80">
        <f>VLOOKUP(B56,'[1]Appendix A - OD Deaths'!B53:F169,5,FALSE)</f>
        <v>15</v>
      </c>
      <c r="D56" s="81">
        <v>20</v>
      </c>
      <c r="E56" s="81">
        <v>13</v>
      </c>
      <c r="F56" s="82">
        <v>13</v>
      </c>
      <c r="G56" s="81">
        <v>21</v>
      </c>
      <c r="H56" s="83">
        <v>96</v>
      </c>
      <c r="I56" s="85">
        <f t="shared" si="0"/>
        <v>534</v>
      </c>
      <c r="J56" s="80">
        <v>7</v>
      </c>
      <c r="K56" s="81">
        <v>24</v>
      </c>
      <c r="L56" s="81">
        <v>40</v>
      </c>
      <c r="M56" s="82">
        <v>72</v>
      </c>
      <c r="N56" s="83">
        <v>40</v>
      </c>
      <c r="O56" s="85">
        <f t="shared" si="1"/>
        <v>183</v>
      </c>
      <c r="P56" s="89">
        <f t="shared" si="2"/>
        <v>717</v>
      </c>
      <c r="Q56" s="87">
        <f t="shared" si="3"/>
        <v>16</v>
      </c>
      <c r="R56" s="88">
        <f>(MATCH(P56,PERCENTILE($P$6:$P$120,{0,1,2,3,4}/5),1))</f>
        <v>1</v>
      </c>
    </row>
    <row r="57" spans="2:18" x14ac:dyDescent="0.3">
      <c r="B57" s="65" t="s">
        <v>46</v>
      </c>
      <c r="C57" s="70">
        <f>VLOOKUP(B57,'[1]Appendix A - OD Deaths'!B54:F170,5,FALSE)</f>
        <v>10</v>
      </c>
      <c r="D57" s="71">
        <v>5</v>
      </c>
      <c r="E57" s="71">
        <v>16</v>
      </c>
      <c r="F57" s="72">
        <v>5</v>
      </c>
      <c r="G57" s="71">
        <v>9</v>
      </c>
      <c r="H57" s="73">
        <v>1</v>
      </c>
      <c r="I57" s="67">
        <f t="shared" si="0"/>
        <v>138</v>
      </c>
      <c r="J57" s="70">
        <v>64</v>
      </c>
      <c r="K57" s="71">
        <v>95</v>
      </c>
      <c r="L57" s="71">
        <v>87</v>
      </c>
      <c r="M57" s="72">
        <v>103</v>
      </c>
      <c r="N57" s="73">
        <v>112</v>
      </c>
      <c r="O57" s="67">
        <f t="shared" si="1"/>
        <v>461</v>
      </c>
      <c r="P57" s="77">
        <f t="shared" si="2"/>
        <v>599</v>
      </c>
      <c r="Q57" s="75">
        <f t="shared" si="3"/>
        <v>11</v>
      </c>
      <c r="R57" s="76">
        <f>(MATCH(P57,PERCENTILE($P$6:$P$120,{0,1,2,3,4}/5),1))</f>
        <v>1</v>
      </c>
    </row>
    <row r="58" spans="2:18" x14ac:dyDescent="0.3">
      <c r="B58" s="79" t="s">
        <v>47</v>
      </c>
      <c r="C58" s="80">
        <f>VLOOKUP(B58,'[1]Appendix A - OD Deaths'!B55:F171,5,FALSE)</f>
        <v>99</v>
      </c>
      <c r="D58" s="81">
        <v>68</v>
      </c>
      <c r="E58" s="81">
        <v>84</v>
      </c>
      <c r="F58" s="82">
        <v>72</v>
      </c>
      <c r="G58" s="81">
        <v>107</v>
      </c>
      <c r="H58" s="83">
        <v>72</v>
      </c>
      <c r="I58" s="84">
        <f t="shared" si="0"/>
        <v>1506</v>
      </c>
      <c r="J58" s="80">
        <v>77</v>
      </c>
      <c r="K58" s="81">
        <v>51</v>
      </c>
      <c r="L58" s="81">
        <v>48</v>
      </c>
      <c r="M58" s="82">
        <v>95</v>
      </c>
      <c r="N58" s="83">
        <v>55</v>
      </c>
      <c r="O58" s="85">
        <f t="shared" si="1"/>
        <v>326</v>
      </c>
      <c r="P58" s="86">
        <f t="shared" si="2"/>
        <v>1832</v>
      </c>
      <c r="Q58" s="87">
        <f t="shared" si="3"/>
        <v>101</v>
      </c>
      <c r="R58" s="88">
        <f>(MATCH(P58,PERCENTILE($P$6:$P$120,{0,1,2,3,4}/5),1))</f>
        <v>5</v>
      </c>
    </row>
    <row r="59" spans="2:18" x14ac:dyDescent="0.3">
      <c r="B59" s="65" t="s">
        <v>48</v>
      </c>
      <c r="C59" s="70">
        <f>VLOOKUP(B59,'[1]Appendix A - OD Deaths'!B56:F172,5,FALSE)</f>
        <v>56</v>
      </c>
      <c r="D59" s="71">
        <v>13</v>
      </c>
      <c r="E59" s="71">
        <v>19</v>
      </c>
      <c r="F59" s="72">
        <v>59</v>
      </c>
      <c r="G59" s="71">
        <v>30</v>
      </c>
      <c r="H59" s="73">
        <v>79</v>
      </c>
      <c r="I59" s="67">
        <f t="shared" si="0"/>
        <v>768</v>
      </c>
      <c r="J59" s="70">
        <v>20</v>
      </c>
      <c r="K59" s="71">
        <v>16</v>
      </c>
      <c r="L59" s="71">
        <v>26</v>
      </c>
      <c r="M59" s="72">
        <v>13</v>
      </c>
      <c r="N59" s="73">
        <v>34</v>
      </c>
      <c r="O59" s="67">
        <f t="shared" si="1"/>
        <v>109</v>
      </c>
      <c r="P59" s="77">
        <f t="shared" si="2"/>
        <v>877</v>
      </c>
      <c r="Q59" s="75">
        <f t="shared" si="3"/>
        <v>26</v>
      </c>
      <c r="R59" s="76">
        <f>(MATCH(P59,PERCENTILE($P$6:$P$120,{0,1,2,3,4}/5),1))</f>
        <v>2</v>
      </c>
    </row>
    <row r="60" spans="2:18" x14ac:dyDescent="0.3">
      <c r="B60" s="79" t="s">
        <v>49</v>
      </c>
      <c r="C60" s="80">
        <f>VLOOKUP(B60,'[1]Appendix A - OD Deaths'!B57:F173,5,FALSE)</f>
        <v>56</v>
      </c>
      <c r="D60" s="81">
        <v>63</v>
      </c>
      <c r="E60" s="81">
        <v>67</v>
      </c>
      <c r="F60" s="82">
        <v>81</v>
      </c>
      <c r="G60" s="81">
        <v>69</v>
      </c>
      <c r="H60" s="83">
        <v>41</v>
      </c>
      <c r="I60" s="84">
        <f t="shared" si="0"/>
        <v>1131</v>
      </c>
      <c r="J60" s="80">
        <v>83</v>
      </c>
      <c r="K60" s="81">
        <v>67</v>
      </c>
      <c r="L60" s="81">
        <v>68</v>
      </c>
      <c r="M60" s="82">
        <v>93</v>
      </c>
      <c r="N60" s="83">
        <v>79</v>
      </c>
      <c r="O60" s="85">
        <f t="shared" si="1"/>
        <v>390</v>
      </c>
      <c r="P60" s="86">
        <f t="shared" si="2"/>
        <v>1521</v>
      </c>
      <c r="Q60" s="87">
        <f t="shared" si="3"/>
        <v>70</v>
      </c>
      <c r="R60" s="88">
        <f>(MATCH(P60,PERCENTILE($P$6:$P$120,{0,1,2,3,4}/5),1))</f>
        <v>4</v>
      </c>
    </row>
    <row r="61" spans="2:18" x14ac:dyDescent="0.3">
      <c r="B61" s="65" t="s">
        <v>50</v>
      </c>
      <c r="C61" s="70">
        <f>VLOOKUP(B61,'[1]Appendix A - OD Deaths'!B58:F174,5,FALSE)</f>
        <v>33</v>
      </c>
      <c r="D61" s="71">
        <v>8</v>
      </c>
      <c r="E61" s="71">
        <v>36</v>
      </c>
      <c r="F61" s="72">
        <v>1</v>
      </c>
      <c r="G61" s="71">
        <v>25</v>
      </c>
      <c r="H61" s="73">
        <v>94</v>
      </c>
      <c r="I61" s="66">
        <f t="shared" si="0"/>
        <v>591</v>
      </c>
      <c r="J61" s="70">
        <v>38</v>
      </c>
      <c r="K61" s="71">
        <v>62</v>
      </c>
      <c r="L61" s="71">
        <v>85</v>
      </c>
      <c r="M61" s="72">
        <v>13</v>
      </c>
      <c r="N61" s="73">
        <v>45</v>
      </c>
      <c r="O61" s="67">
        <f t="shared" si="1"/>
        <v>243</v>
      </c>
      <c r="P61" s="74">
        <f t="shared" si="2"/>
        <v>834</v>
      </c>
      <c r="Q61" s="75">
        <f t="shared" si="3"/>
        <v>25</v>
      </c>
      <c r="R61" s="76">
        <f>(MATCH(P61,PERCENTILE($P$6:$P$120,{0,1,2,3,4}/5),1))</f>
        <v>2</v>
      </c>
    </row>
    <row r="62" spans="2:18" x14ac:dyDescent="0.3">
      <c r="B62" s="79" t="s">
        <v>51</v>
      </c>
      <c r="C62" s="80">
        <f>VLOOKUP(B62,'[1]Appendix A - OD Deaths'!B59:F175,5,FALSE)</f>
        <v>105</v>
      </c>
      <c r="D62" s="81">
        <v>60</v>
      </c>
      <c r="E62" s="81">
        <v>46</v>
      </c>
      <c r="F62" s="82">
        <v>102</v>
      </c>
      <c r="G62" s="81">
        <v>72</v>
      </c>
      <c r="H62" s="83">
        <v>23</v>
      </c>
      <c r="I62" s="84">
        <f t="shared" si="0"/>
        <v>1224</v>
      </c>
      <c r="J62" s="80">
        <v>29</v>
      </c>
      <c r="K62" s="81">
        <v>7</v>
      </c>
      <c r="L62" s="81">
        <v>18</v>
      </c>
      <c r="M62" s="82">
        <v>33</v>
      </c>
      <c r="N62" s="83">
        <v>19</v>
      </c>
      <c r="O62" s="85">
        <f t="shared" si="1"/>
        <v>106</v>
      </c>
      <c r="P62" s="86">
        <f t="shared" si="2"/>
        <v>1330</v>
      </c>
      <c r="Q62" s="87">
        <f t="shared" si="3"/>
        <v>52</v>
      </c>
      <c r="R62" s="88">
        <f>(MATCH(P62,PERCENTILE($P$6:$P$120,{0,1,2,3,4}/5),1))</f>
        <v>3</v>
      </c>
    </row>
    <row r="63" spans="2:18" x14ac:dyDescent="0.3">
      <c r="B63" s="65" t="s">
        <v>52</v>
      </c>
      <c r="C63" s="70">
        <f>VLOOKUP(B63,'[1]Appendix A - OD Deaths'!B60:F176,5,FALSE)</f>
        <v>22</v>
      </c>
      <c r="D63" s="71">
        <v>19</v>
      </c>
      <c r="E63" s="71">
        <v>33</v>
      </c>
      <c r="F63" s="72">
        <v>40</v>
      </c>
      <c r="G63" s="71">
        <v>110</v>
      </c>
      <c r="H63" s="73">
        <v>108</v>
      </c>
      <c r="I63" s="66">
        <f t="shared" si="0"/>
        <v>996</v>
      </c>
      <c r="J63" s="70">
        <v>30</v>
      </c>
      <c r="K63" s="71">
        <v>63</v>
      </c>
      <c r="L63" s="71">
        <v>54</v>
      </c>
      <c r="M63" s="72">
        <v>1</v>
      </c>
      <c r="N63" s="73">
        <v>40</v>
      </c>
      <c r="O63" s="67">
        <f t="shared" si="1"/>
        <v>188</v>
      </c>
      <c r="P63" s="74">
        <f t="shared" si="2"/>
        <v>1184</v>
      </c>
      <c r="Q63" s="75">
        <f t="shared" si="3"/>
        <v>42</v>
      </c>
      <c r="R63" s="76">
        <f>(MATCH(P63,PERCENTILE($P$6:$P$120,{0,1,2,3,4}/5),1))</f>
        <v>2</v>
      </c>
    </row>
    <row r="64" spans="2:18" x14ac:dyDescent="0.3">
      <c r="B64" s="79" t="s">
        <v>53</v>
      </c>
      <c r="C64" s="80">
        <f>VLOOKUP(B64,'[1]Appendix A - OD Deaths'!B61:F177,5,FALSE)</f>
        <v>75</v>
      </c>
      <c r="D64" s="81">
        <v>105</v>
      </c>
      <c r="E64" s="81">
        <v>107</v>
      </c>
      <c r="F64" s="82">
        <v>37</v>
      </c>
      <c r="G64" s="81">
        <v>44</v>
      </c>
      <c r="H64" s="83">
        <v>100</v>
      </c>
      <c r="I64" s="85">
        <f t="shared" si="0"/>
        <v>1404</v>
      </c>
      <c r="J64" s="80">
        <v>66</v>
      </c>
      <c r="K64" s="81">
        <v>53</v>
      </c>
      <c r="L64" s="81">
        <v>58</v>
      </c>
      <c r="M64" s="82">
        <v>1</v>
      </c>
      <c r="N64" s="83">
        <v>59</v>
      </c>
      <c r="O64" s="85">
        <f t="shared" si="1"/>
        <v>237</v>
      </c>
      <c r="P64" s="86">
        <f t="shared" si="2"/>
        <v>1641</v>
      </c>
      <c r="Q64" s="87">
        <f t="shared" si="3"/>
        <v>86</v>
      </c>
      <c r="R64" s="88">
        <f>(MATCH(P64,PERCENTILE($P$6:$P$120,{0,1,2,3,4}/5),1))</f>
        <v>4</v>
      </c>
    </row>
    <row r="65" spans="2:18" x14ac:dyDescent="0.3">
      <c r="B65" s="65" t="s">
        <v>54</v>
      </c>
      <c r="C65" s="70">
        <f>VLOOKUP(B65,'[1]Appendix A - OD Deaths'!B62:F178,5,FALSE)</f>
        <v>5</v>
      </c>
      <c r="D65" s="71">
        <v>7</v>
      </c>
      <c r="E65" s="71">
        <v>5</v>
      </c>
      <c r="F65" s="72">
        <v>11</v>
      </c>
      <c r="G65" s="71">
        <v>46</v>
      </c>
      <c r="H65" s="73">
        <v>47</v>
      </c>
      <c r="I65" s="67">
        <f t="shared" si="0"/>
        <v>363</v>
      </c>
      <c r="J65" s="70">
        <v>45</v>
      </c>
      <c r="K65" s="71">
        <v>85</v>
      </c>
      <c r="L65" s="71">
        <v>27</v>
      </c>
      <c r="M65" s="72">
        <v>77</v>
      </c>
      <c r="N65" s="73">
        <v>51</v>
      </c>
      <c r="O65" s="67">
        <f t="shared" si="1"/>
        <v>285</v>
      </c>
      <c r="P65" s="74">
        <f t="shared" si="2"/>
        <v>648</v>
      </c>
      <c r="Q65" s="75">
        <f t="shared" si="3"/>
        <v>13</v>
      </c>
      <c r="R65" s="76">
        <f>(MATCH(P65,PERCENTILE($P$6:$P$120,{0,1,2,3,4}/5),1))</f>
        <v>1</v>
      </c>
    </row>
    <row r="66" spans="2:18" x14ac:dyDescent="0.3">
      <c r="B66" s="103" t="s">
        <v>226</v>
      </c>
      <c r="C66" s="107">
        <f>VLOOKUP(B66,'[1]Appendix A - OD Deaths'!B63:F179,5,FALSE)</f>
        <v>94</v>
      </c>
      <c r="D66" s="108">
        <v>35</v>
      </c>
      <c r="E66" s="108">
        <v>63</v>
      </c>
      <c r="F66" s="108">
        <v>91</v>
      </c>
      <c r="G66" s="109">
        <v>65</v>
      </c>
      <c r="H66" s="110">
        <v>49</v>
      </c>
      <c r="I66" s="115">
        <f t="shared" si="0"/>
        <v>1191</v>
      </c>
      <c r="J66" s="107">
        <v>86</v>
      </c>
      <c r="K66" s="108">
        <v>80</v>
      </c>
      <c r="L66" s="108">
        <v>39</v>
      </c>
      <c r="M66" s="109">
        <v>53</v>
      </c>
      <c r="N66" s="110">
        <v>49</v>
      </c>
      <c r="O66" s="111">
        <f t="shared" si="1"/>
        <v>307</v>
      </c>
      <c r="P66" s="116">
        <f t="shared" si="2"/>
        <v>1498</v>
      </c>
      <c r="Q66" s="113">
        <f t="shared" si="3"/>
        <v>67</v>
      </c>
      <c r="R66" s="114">
        <f>(MATCH(P66,PERCENTILE($P$6:$P$120,{0,1,2,3,4}/5),1))</f>
        <v>3</v>
      </c>
    </row>
    <row r="67" spans="2:18" x14ac:dyDescent="0.3">
      <c r="B67" s="65" t="s">
        <v>55</v>
      </c>
      <c r="C67" s="70">
        <f>VLOOKUP(B67,'[1]Appendix A - OD Deaths'!B64:F180,5,FALSE)</f>
        <v>108</v>
      </c>
      <c r="D67" s="71">
        <v>70</v>
      </c>
      <c r="E67" s="71">
        <v>76</v>
      </c>
      <c r="F67" s="71">
        <v>18</v>
      </c>
      <c r="G67" s="72">
        <v>98</v>
      </c>
      <c r="H67" s="73">
        <v>83</v>
      </c>
      <c r="I67" s="66">
        <f t="shared" si="0"/>
        <v>1359</v>
      </c>
      <c r="J67" s="70">
        <v>68</v>
      </c>
      <c r="K67" s="71">
        <v>49</v>
      </c>
      <c r="L67" s="71">
        <v>71</v>
      </c>
      <c r="M67" s="72">
        <v>89</v>
      </c>
      <c r="N67" s="73">
        <v>65</v>
      </c>
      <c r="O67" s="67">
        <f t="shared" si="1"/>
        <v>342</v>
      </c>
      <c r="P67" s="74">
        <f t="shared" si="2"/>
        <v>1701</v>
      </c>
      <c r="Q67" s="75">
        <f t="shared" si="3"/>
        <v>89</v>
      </c>
      <c r="R67" s="76">
        <f>(MATCH(P67,PERCENTILE($P$6:$P$120,{0,1,2,3,4}/5),1))</f>
        <v>4</v>
      </c>
    </row>
    <row r="68" spans="2:18" x14ac:dyDescent="0.3">
      <c r="B68" s="79" t="s">
        <v>56</v>
      </c>
      <c r="C68" s="80">
        <f>VLOOKUP(B68,'[1]Appendix A - OD Deaths'!B65:F181,5,FALSE)</f>
        <v>78</v>
      </c>
      <c r="D68" s="81">
        <v>84</v>
      </c>
      <c r="E68" s="81">
        <v>72</v>
      </c>
      <c r="F68" s="81">
        <v>32</v>
      </c>
      <c r="G68" s="82">
        <v>106</v>
      </c>
      <c r="H68" s="83">
        <v>115</v>
      </c>
      <c r="I68" s="84">
        <f t="shared" si="0"/>
        <v>1461</v>
      </c>
      <c r="J68" s="80">
        <v>48</v>
      </c>
      <c r="K68" s="81">
        <v>44</v>
      </c>
      <c r="L68" s="81">
        <v>76</v>
      </c>
      <c r="M68" s="82">
        <v>65</v>
      </c>
      <c r="N68" s="83">
        <v>26</v>
      </c>
      <c r="O68" s="85">
        <f t="shared" si="1"/>
        <v>259</v>
      </c>
      <c r="P68" s="86">
        <f t="shared" si="2"/>
        <v>1720</v>
      </c>
      <c r="Q68" s="87">
        <f t="shared" si="3"/>
        <v>91</v>
      </c>
      <c r="R68" s="88">
        <f>(MATCH(P68,PERCENTILE($P$6:$P$120,{0,1,2,3,4}/5),1))</f>
        <v>4</v>
      </c>
    </row>
    <row r="69" spans="2:18" x14ac:dyDescent="0.3">
      <c r="B69" s="65" t="s">
        <v>57</v>
      </c>
      <c r="C69" s="70">
        <f>VLOOKUP(B69,'[1]Appendix A - OD Deaths'!B66:F182,5,FALSE)</f>
        <v>62</v>
      </c>
      <c r="D69" s="71">
        <v>100</v>
      </c>
      <c r="E69" s="71">
        <v>97</v>
      </c>
      <c r="F69" s="71">
        <v>50</v>
      </c>
      <c r="G69" s="72">
        <v>39</v>
      </c>
      <c r="H69" s="73">
        <v>22</v>
      </c>
      <c r="I69" s="66">
        <f t="shared" si="0"/>
        <v>1110</v>
      </c>
      <c r="J69" s="70">
        <v>111</v>
      </c>
      <c r="K69" s="71">
        <v>89</v>
      </c>
      <c r="L69" s="71">
        <v>85</v>
      </c>
      <c r="M69" s="72">
        <v>49</v>
      </c>
      <c r="N69" s="73">
        <v>111</v>
      </c>
      <c r="O69" s="67">
        <f t="shared" si="1"/>
        <v>445</v>
      </c>
      <c r="P69" s="74">
        <f t="shared" si="2"/>
        <v>1555</v>
      </c>
      <c r="Q69" s="75">
        <f t="shared" si="3"/>
        <v>74</v>
      </c>
      <c r="R69" s="76">
        <f>(MATCH(P69,PERCENTILE($P$6:$P$120,{0,1,2,3,4}/5),1))</f>
        <v>4</v>
      </c>
    </row>
    <row r="70" spans="2:18" x14ac:dyDescent="0.3">
      <c r="B70" s="79" t="s">
        <v>58</v>
      </c>
      <c r="C70" s="80">
        <f>VLOOKUP(B70,'[1]Appendix A - OD Deaths'!B67:F183,5,FALSE)</f>
        <v>1</v>
      </c>
      <c r="D70" s="81">
        <v>29</v>
      </c>
      <c r="E70" s="81">
        <v>19</v>
      </c>
      <c r="F70" s="81">
        <v>14</v>
      </c>
      <c r="G70" s="82">
        <v>53</v>
      </c>
      <c r="H70" s="83">
        <v>1</v>
      </c>
      <c r="I70" s="84">
        <f t="shared" si="0"/>
        <v>351</v>
      </c>
      <c r="J70" s="80">
        <v>39</v>
      </c>
      <c r="K70" s="81">
        <v>50</v>
      </c>
      <c r="L70" s="81">
        <v>13</v>
      </c>
      <c r="M70" s="82">
        <v>8</v>
      </c>
      <c r="N70" s="83">
        <v>88</v>
      </c>
      <c r="O70" s="85">
        <f t="shared" si="1"/>
        <v>198</v>
      </c>
      <c r="P70" s="86">
        <f t="shared" si="2"/>
        <v>549</v>
      </c>
      <c r="Q70" s="87">
        <f t="shared" si="3"/>
        <v>9</v>
      </c>
      <c r="R70" s="88">
        <f>(MATCH(P70,PERCENTILE($P$6:$P$120,{0,1,2,3,4}/5),1))</f>
        <v>1</v>
      </c>
    </row>
    <row r="71" spans="2:18" x14ac:dyDescent="0.3">
      <c r="B71" s="65" t="s">
        <v>59</v>
      </c>
      <c r="C71" s="70">
        <f>VLOOKUP(B71,'[1]Appendix A - OD Deaths'!B68:F184,5,FALSE)</f>
        <v>52</v>
      </c>
      <c r="D71" s="71">
        <v>58</v>
      </c>
      <c r="E71" s="71">
        <v>54</v>
      </c>
      <c r="F71" s="71">
        <v>29</v>
      </c>
      <c r="G71" s="72">
        <v>90</v>
      </c>
      <c r="H71" s="73">
        <v>33</v>
      </c>
      <c r="I71" s="67">
        <f t="shared" ref="I71:I120" si="4">SUM(C71:H71)*3</f>
        <v>948</v>
      </c>
      <c r="J71" s="70">
        <v>57</v>
      </c>
      <c r="K71" s="71">
        <v>52</v>
      </c>
      <c r="L71" s="71">
        <v>69</v>
      </c>
      <c r="M71" s="72">
        <v>74</v>
      </c>
      <c r="N71" s="73">
        <v>54</v>
      </c>
      <c r="O71" s="67">
        <f t="shared" ref="O71:O120" si="5">SUM(J71:N71)</f>
        <v>306</v>
      </c>
      <c r="P71" s="74">
        <f t="shared" ref="P71:P120" si="6">I71+O71</f>
        <v>1254</v>
      </c>
      <c r="Q71" s="75">
        <f t="shared" ref="Q71:Q120" si="7">RANK(P71,($P$6:$P$120),1)</f>
        <v>45</v>
      </c>
      <c r="R71" s="76">
        <f>(MATCH(P71,PERCENTILE($P$6:$P$120,{0,1,2,3,4}/5),1))</f>
        <v>2</v>
      </c>
    </row>
    <row r="72" spans="2:18" x14ac:dyDescent="0.3">
      <c r="B72" s="79" t="s">
        <v>60</v>
      </c>
      <c r="C72" s="80">
        <f>VLOOKUP(B72,'[1]Appendix A - OD Deaths'!B69:F185,5,FALSE)</f>
        <v>61</v>
      </c>
      <c r="D72" s="81">
        <v>109</v>
      </c>
      <c r="E72" s="81">
        <v>105</v>
      </c>
      <c r="F72" s="81">
        <v>98</v>
      </c>
      <c r="G72" s="82">
        <v>111</v>
      </c>
      <c r="H72" s="83">
        <v>82</v>
      </c>
      <c r="I72" s="84">
        <f t="shared" si="4"/>
        <v>1698</v>
      </c>
      <c r="J72" s="80">
        <v>115</v>
      </c>
      <c r="K72" s="81">
        <v>106</v>
      </c>
      <c r="L72" s="81">
        <v>109</v>
      </c>
      <c r="M72" s="82">
        <v>113</v>
      </c>
      <c r="N72" s="83">
        <v>105</v>
      </c>
      <c r="O72" s="85">
        <f t="shared" si="5"/>
        <v>548</v>
      </c>
      <c r="P72" s="86">
        <f t="shared" si="6"/>
        <v>2246</v>
      </c>
      <c r="Q72" s="87">
        <f t="shared" si="7"/>
        <v>112</v>
      </c>
      <c r="R72" s="88">
        <f>(MATCH(P72,PERCENTILE($P$6:$P$120,{0,1,2,3,4}/5),1))</f>
        <v>5</v>
      </c>
    </row>
    <row r="73" spans="2:18" x14ac:dyDescent="0.3">
      <c r="B73" s="65" t="s">
        <v>61</v>
      </c>
      <c r="C73" s="70">
        <f>VLOOKUP(B73,'[1]Appendix A - OD Deaths'!B70:F186,5,FALSE)</f>
        <v>38</v>
      </c>
      <c r="D73" s="71">
        <v>106</v>
      </c>
      <c r="E73" s="71">
        <v>103</v>
      </c>
      <c r="F73" s="71">
        <v>7</v>
      </c>
      <c r="G73" s="72">
        <v>18</v>
      </c>
      <c r="H73" s="73">
        <v>1</v>
      </c>
      <c r="I73" s="67">
        <f t="shared" si="4"/>
        <v>819</v>
      </c>
      <c r="J73" s="70">
        <v>76</v>
      </c>
      <c r="K73" s="71">
        <v>17</v>
      </c>
      <c r="L73" s="71">
        <v>21</v>
      </c>
      <c r="M73" s="72">
        <v>53</v>
      </c>
      <c r="N73" s="73">
        <v>81</v>
      </c>
      <c r="O73" s="67">
        <f t="shared" si="5"/>
        <v>248</v>
      </c>
      <c r="P73" s="77">
        <f t="shared" si="6"/>
        <v>1067</v>
      </c>
      <c r="Q73" s="75">
        <f t="shared" si="7"/>
        <v>35</v>
      </c>
      <c r="R73" s="76">
        <f>(MATCH(P73,PERCENTILE($P$6:$P$120,{0,1,2,3,4}/5),1))</f>
        <v>2</v>
      </c>
    </row>
    <row r="74" spans="2:18" x14ac:dyDescent="0.3">
      <c r="B74" s="79" t="s">
        <v>62</v>
      </c>
      <c r="C74" s="80">
        <f>VLOOKUP(B74,'[1]Appendix A - OD Deaths'!B71:F187,5,FALSE)</f>
        <v>29</v>
      </c>
      <c r="D74" s="81">
        <v>22</v>
      </c>
      <c r="E74" s="81">
        <v>31</v>
      </c>
      <c r="F74" s="81">
        <v>48</v>
      </c>
      <c r="G74" s="82">
        <v>38</v>
      </c>
      <c r="H74" s="83">
        <v>39</v>
      </c>
      <c r="I74" s="85">
        <f t="shared" si="4"/>
        <v>621</v>
      </c>
      <c r="J74" s="80">
        <v>32</v>
      </c>
      <c r="K74" s="81">
        <v>78</v>
      </c>
      <c r="L74" s="81">
        <v>33</v>
      </c>
      <c r="M74" s="82">
        <v>7</v>
      </c>
      <c r="N74" s="83">
        <v>26</v>
      </c>
      <c r="O74" s="85">
        <f t="shared" si="5"/>
        <v>176</v>
      </c>
      <c r="P74" s="89">
        <f t="shared" si="6"/>
        <v>797</v>
      </c>
      <c r="Q74" s="87">
        <f t="shared" si="7"/>
        <v>23</v>
      </c>
      <c r="R74" s="88">
        <f>(MATCH(P74,PERCENTILE($P$6:$P$120,{0,1,2,3,4}/5),1))</f>
        <v>1</v>
      </c>
    </row>
    <row r="75" spans="2:18" x14ac:dyDescent="0.3">
      <c r="B75" s="65" t="s">
        <v>63</v>
      </c>
      <c r="C75" s="70">
        <f>VLOOKUP(B75,'[1]Appendix A - OD Deaths'!B72:F188,5,FALSE)</f>
        <v>91</v>
      </c>
      <c r="D75" s="71">
        <v>57</v>
      </c>
      <c r="E75" s="71">
        <v>82</v>
      </c>
      <c r="F75" s="71">
        <v>90</v>
      </c>
      <c r="G75" s="72">
        <v>59</v>
      </c>
      <c r="H75" s="73">
        <v>64</v>
      </c>
      <c r="I75" s="66">
        <f t="shared" si="4"/>
        <v>1329</v>
      </c>
      <c r="J75" s="70">
        <v>77</v>
      </c>
      <c r="K75" s="71">
        <v>54</v>
      </c>
      <c r="L75" s="71">
        <v>61</v>
      </c>
      <c r="M75" s="72">
        <v>33</v>
      </c>
      <c r="N75" s="73">
        <v>34</v>
      </c>
      <c r="O75" s="67">
        <f t="shared" si="5"/>
        <v>259</v>
      </c>
      <c r="P75" s="74">
        <f t="shared" si="6"/>
        <v>1588</v>
      </c>
      <c r="Q75" s="75">
        <f t="shared" si="7"/>
        <v>79</v>
      </c>
      <c r="R75" s="76">
        <f>(MATCH(P75,PERCENTILE($P$6:$P$120,{0,1,2,3,4}/5),1))</f>
        <v>4</v>
      </c>
    </row>
    <row r="76" spans="2:18" x14ac:dyDescent="0.3">
      <c r="B76" s="79" t="s">
        <v>64</v>
      </c>
      <c r="C76" s="80">
        <f>VLOOKUP(B76,'[1]Appendix A - OD Deaths'!B73:F189,5,FALSE)</f>
        <v>27</v>
      </c>
      <c r="D76" s="81">
        <v>52</v>
      </c>
      <c r="E76" s="81">
        <v>48</v>
      </c>
      <c r="F76" s="81">
        <v>27</v>
      </c>
      <c r="G76" s="82">
        <v>15</v>
      </c>
      <c r="H76" s="83">
        <v>34</v>
      </c>
      <c r="I76" s="85">
        <f t="shared" si="4"/>
        <v>609</v>
      </c>
      <c r="J76" s="80">
        <v>108</v>
      </c>
      <c r="K76" s="81">
        <v>99</v>
      </c>
      <c r="L76" s="81">
        <v>103</v>
      </c>
      <c r="M76" s="82">
        <v>47</v>
      </c>
      <c r="N76" s="83">
        <v>113</v>
      </c>
      <c r="O76" s="85">
        <f t="shared" si="5"/>
        <v>470</v>
      </c>
      <c r="P76" s="86">
        <f t="shared" si="6"/>
        <v>1079</v>
      </c>
      <c r="Q76" s="87">
        <f t="shared" si="7"/>
        <v>36</v>
      </c>
      <c r="R76" s="88">
        <f>(MATCH(P76,PERCENTILE($P$6:$P$120,{0,1,2,3,4}/5),1))</f>
        <v>2</v>
      </c>
    </row>
    <row r="77" spans="2:18" x14ac:dyDescent="0.3">
      <c r="B77" s="65" t="s">
        <v>65</v>
      </c>
      <c r="C77" s="70">
        <f>VLOOKUP(B77,'[1]Appendix A - OD Deaths'!B74:F190,5,FALSE)</f>
        <v>80</v>
      </c>
      <c r="D77" s="71">
        <v>36</v>
      </c>
      <c r="E77" s="71">
        <v>32</v>
      </c>
      <c r="F77" s="71">
        <v>68</v>
      </c>
      <c r="G77" s="72">
        <v>41</v>
      </c>
      <c r="H77" s="73">
        <v>75</v>
      </c>
      <c r="I77" s="66">
        <f t="shared" si="4"/>
        <v>996</v>
      </c>
      <c r="J77" s="70">
        <v>107</v>
      </c>
      <c r="K77" s="71">
        <v>101</v>
      </c>
      <c r="L77" s="71">
        <v>99</v>
      </c>
      <c r="M77" s="72">
        <v>95</v>
      </c>
      <c r="N77" s="73">
        <v>100</v>
      </c>
      <c r="O77" s="67">
        <f t="shared" si="5"/>
        <v>502</v>
      </c>
      <c r="P77" s="74">
        <f t="shared" si="6"/>
        <v>1498</v>
      </c>
      <c r="Q77" s="75">
        <f t="shared" si="7"/>
        <v>67</v>
      </c>
      <c r="R77" s="76">
        <f>(MATCH(P77,PERCENTILE($P$6:$P$120,{0,1,2,3,4}/5),1))</f>
        <v>3</v>
      </c>
    </row>
    <row r="78" spans="2:18" x14ac:dyDescent="0.3">
      <c r="B78" s="79" t="s">
        <v>66</v>
      </c>
      <c r="C78" s="80">
        <f>VLOOKUP(B78,'[1]Appendix A - OD Deaths'!B75:F191,5,FALSE)</f>
        <v>78</v>
      </c>
      <c r="D78" s="81">
        <v>59</v>
      </c>
      <c r="E78" s="81">
        <v>40</v>
      </c>
      <c r="F78" s="81">
        <v>37</v>
      </c>
      <c r="G78" s="82">
        <v>37</v>
      </c>
      <c r="H78" s="83">
        <v>93</v>
      </c>
      <c r="I78" s="84">
        <f t="shared" si="4"/>
        <v>1032</v>
      </c>
      <c r="J78" s="80">
        <v>62</v>
      </c>
      <c r="K78" s="81">
        <v>36</v>
      </c>
      <c r="L78" s="81">
        <v>33</v>
      </c>
      <c r="M78" s="82">
        <v>33</v>
      </c>
      <c r="N78" s="83">
        <v>69</v>
      </c>
      <c r="O78" s="85">
        <f t="shared" si="5"/>
        <v>233</v>
      </c>
      <c r="P78" s="86">
        <f t="shared" si="6"/>
        <v>1265</v>
      </c>
      <c r="Q78" s="87">
        <f t="shared" si="7"/>
        <v>46</v>
      </c>
      <c r="R78" s="88">
        <f>(MATCH(P78,PERCENTILE($P$6:$P$120,{0,1,2,3,4}/5),1))</f>
        <v>2</v>
      </c>
    </row>
    <row r="79" spans="2:18" x14ac:dyDescent="0.3">
      <c r="B79" s="65" t="s">
        <v>67</v>
      </c>
      <c r="C79" s="70">
        <f>VLOOKUP(B79,'[1]Appendix A - OD Deaths'!B76:F192,5,FALSE)</f>
        <v>9</v>
      </c>
      <c r="D79" s="71">
        <v>100</v>
      </c>
      <c r="E79" s="71">
        <v>94</v>
      </c>
      <c r="F79" s="71">
        <v>34</v>
      </c>
      <c r="G79" s="72">
        <v>33</v>
      </c>
      <c r="H79" s="73">
        <v>80</v>
      </c>
      <c r="I79" s="67">
        <f t="shared" si="4"/>
        <v>1050</v>
      </c>
      <c r="J79" s="70">
        <v>9</v>
      </c>
      <c r="K79" s="71">
        <v>72</v>
      </c>
      <c r="L79" s="71">
        <v>98</v>
      </c>
      <c r="M79" s="72">
        <v>15</v>
      </c>
      <c r="N79" s="73">
        <v>44</v>
      </c>
      <c r="O79" s="67">
        <f t="shared" si="5"/>
        <v>238</v>
      </c>
      <c r="P79" s="77">
        <f t="shared" si="6"/>
        <v>1288</v>
      </c>
      <c r="Q79" s="75">
        <f t="shared" si="7"/>
        <v>47</v>
      </c>
      <c r="R79" s="76">
        <f>(MATCH(P79,PERCENTILE($P$6:$P$120,{0,1,2,3,4}/5),1))</f>
        <v>3</v>
      </c>
    </row>
    <row r="80" spans="2:18" x14ac:dyDescent="0.3">
      <c r="B80" s="79" t="s">
        <v>68</v>
      </c>
      <c r="C80" s="80">
        <f>VLOOKUP(B80,'[1]Appendix A - OD Deaths'!B77:F193,5,FALSE)</f>
        <v>6</v>
      </c>
      <c r="D80" s="81">
        <v>33</v>
      </c>
      <c r="E80" s="81">
        <v>53</v>
      </c>
      <c r="F80" s="81">
        <v>51</v>
      </c>
      <c r="G80" s="82">
        <v>8</v>
      </c>
      <c r="H80" s="83">
        <v>11</v>
      </c>
      <c r="I80" s="85">
        <f t="shared" si="4"/>
        <v>486</v>
      </c>
      <c r="J80" s="80">
        <v>95</v>
      </c>
      <c r="K80" s="81">
        <v>114</v>
      </c>
      <c r="L80" s="81">
        <v>105</v>
      </c>
      <c r="M80" s="82">
        <v>26</v>
      </c>
      <c r="N80" s="83">
        <v>109</v>
      </c>
      <c r="O80" s="85">
        <f t="shared" si="5"/>
        <v>449</v>
      </c>
      <c r="P80" s="86">
        <f t="shared" si="6"/>
        <v>935</v>
      </c>
      <c r="Q80" s="87">
        <f t="shared" si="7"/>
        <v>28</v>
      </c>
      <c r="R80" s="88">
        <f>(MATCH(P80,PERCENTILE($P$6:$P$120,{0,1,2,3,4}/5),1))</f>
        <v>2</v>
      </c>
    </row>
    <row r="81" spans="2:18" x14ac:dyDescent="0.3">
      <c r="B81" s="65" t="s">
        <v>69</v>
      </c>
      <c r="C81" s="70">
        <f>VLOOKUP(B81,'[1]Appendix A - OD Deaths'!B78:F194,5,FALSE)</f>
        <v>43</v>
      </c>
      <c r="D81" s="71">
        <v>3</v>
      </c>
      <c r="E81" s="71">
        <v>18</v>
      </c>
      <c r="F81" s="71">
        <v>4</v>
      </c>
      <c r="G81" s="72">
        <v>10</v>
      </c>
      <c r="H81" s="73">
        <v>30</v>
      </c>
      <c r="I81" s="67">
        <f t="shared" si="4"/>
        <v>324</v>
      </c>
      <c r="J81" s="70">
        <v>25</v>
      </c>
      <c r="K81" s="71">
        <v>10</v>
      </c>
      <c r="L81" s="71">
        <v>3</v>
      </c>
      <c r="M81" s="72">
        <v>3</v>
      </c>
      <c r="N81" s="73">
        <v>1</v>
      </c>
      <c r="O81" s="67">
        <f t="shared" si="5"/>
        <v>42</v>
      </c>
      <c r="P81" s="77">
        <f t="shared" si="6"/>
        <v>366</v>
      </c>
      <c r="Q81" s="75">
        <f t="shared" si="7"/>
        <v>1</v>
      </c>
      <c r="R81" s="76">
        <f>(MATCH(P81,PERCENTILE($P$6:$P$120,{0,1,2,3,4}/5),1))</f>
        <v>1</v>
      </c>
    </row>
    <row r="82" spans="2:18" x14ac:dyDescent="0.3">
      <c r="B82" s="79" t="s">
        <v>227</v>
      </c>
      <c r="C82" s="80">
        <f>VLOOKUP(B82,'[1]Appendix A - OD Deaths'!B79:F195,5,FALSE)</f>
        <v>23</v>
      </c>
      <c r="D82" s="81">
        <v>71</v>
      </c>
      <c r="E82" s="81">
        <v>85</v>
      </c>
      <c r="F82" s="81">
        <v>8</v>
      </c>
      <c r="G82" s="82">
        <v>14</v>
      </c>
      <c r="H82" s="83">
        <v>17</v>
      </c>
      <c r="I82" s="84">
        <f t="shared" si="4"/>
        <v>654</v>
      </c>
      <c r="J82" s="80">
        <v>97</v>
      </c>
      <c r="K82" s="81">
        <v>115</v>
      </c>
      <c r="L82" s="81">
        <v>115</v>
      </c>
      <c r="M82" s="82">
        <v>85</v>
      </c>
      <c r="N82" s="83">
        <v>102</v>
      </c>
      <c r="O82" s="85">
        <f t="shared" si="5"/>
        <v>514</v>
      </c>
      <c r="P82" s="86">
        <f t="shared" si="6"/>
        <v>1168</v>
      </c>
      <c r="Q82" s="87">
        <f t="shared" si="7"/>
        <v>40</v>
      </c>
      <c r="R82" s="88">
        <f>(MATCH(P82,PERCENTILE($P$6:$P$120,{0,1,2,3,4}/5),1))</f>
        <v>2</v>
      </c>
    </row>
    <row r="83" spans="2:18" x14ac:dyDescent="0.3">
      <c r="B83" s="65" t="s">
        <v>70</v>
      </c>
      <c r="C83" s="70">
        <f>VLOOKUP(B83,'[1]Appendix A - OD Deaths'!B80:F196,5,FALSE)</f>
        <v>72</v>
      </c>
      <c r="D83" s="71">
        <v>65</v>
      </c>
      <c r="E83" s="71">
        <v>23</v>
      </c>
      <c r="F83" s="71">
        <v>34</v>
      </c>
      <c r="G83" s="72">
        <v>68</v>
      </c>
      <c r="H83" s="73">
        <v>86</v>
      </c>
      <c r="I83" s="67">
        <f t="shared" si="4"/>
        <v>1044</v>
      </c>
      <c r="J83" s="70">
        <v>110</v>
      </c>
      <c r="K83" s="71">
        <v>113</v>
      </c>
      <c r="L83" s="71">
        <v>113</v>
      </c>
      <c r="M83" s="72">
        <v>110</v>
      </c>
      <c r="N83" s="73">
        <v>86</v>
      </c>
      <c r="O83" s="67">
        <f t="shared" si="5"/>
        <v>532</v>
      </c>
      <c r="P83" s="74">
        <f t="shared" si="6"/>
        <v>1576</v>
      </c>
      <c r="Q83" s="75">
        <f t="shared" si="7"/>
        <v>77</v>
      </c>
      <c r="R83" s="76">
        <f>(MATCH(P83,PERCENTILE($P$6:$P$120,{0,1,2,3,4}/5),1))</f>
        <v>4</v>
      </c>
    </row>
    <row r="84" spans="2:18" x14ac:dyDescent="0.3">
      <c r="B84" s="79" t="s">
        <v>71</v>
      </c>
      <c r="C84" s="80">
        <f>VLOOKUP(B84,'[1]Appendix A - OD Deaths'!B81:F197,5,FALSE)</f>
        <v>83</v>
      </c>
      <c r="D84" s="81">
        <v>42</v>
      </c>
      <c r="E84" s="81">
        <v>68</v>
      </c>
      <c r="F84" s="81">
        <v>25</v>
      </c>
      <c r="G84" s="82">
        <v>87</v>
      </c>
      <c r="H84" s="83">
        <v>112</v>
      </c>
      <c r="I84" s="84">
        <f t="shared" si="4"/>
        <v>1251</v>
      </c>
      <c r="J84" s="80">
        <v>53</v>
      </c>
      <c r="K84" s="81">
        <v>21</v>
      </c>
      <c r="L84" s="81">
        <v>3</v>
      </c>
      <c r="M84" s="82">
        <v>42</v>
      </c>
      <c r="N84" s="83">
        <v>7</v>
      </c>
      <c r="O84" s="85">
        <f t="shared" si="5"/>
        <v>126</v>
      </c>
      <c r="P84" s="86">
        <f t="shared" si="6"/>
        <v>1377</v>
      </c>
      <c r="Q84" s="87">
        <f t="shared" si="7"/>
        <v>63</v>
      </c>
      <c r="R84" s="88">
        <f>(MATCH(P84,PERCENTILE($P$6:$P$120,{0,1,2,3,4}/5),1))</f>
        <v>3</v>
      </c>
    </row>
    <row r="85" spans="2:18" x14ac:dyDescent="0.3">
      <c r="B85" s="65" t="s">
        <v>72</v>
      </c>
      <c r="C85" s="70">
        <f>VLOOKUP(B85,'[1]Appendix A - OD Deaths'!B82:F198,5,FALSE)</f>
        <v>46</v>
      </c>
      <c r="D85" s="71">
        <v>43</v>
      </c>
      <c r="E85" s="71">
        <v>38</v>
      </c>
      <c r="F85" s="71">
        <v>30</v>
      </c>
      <c r="G85" s="72">
        <v>66</v>
      </c>
      <c r="H85" s="73">
        <v>105</v>
      </c>
      <c r="I85" s="67">
        <f t="shared" si="4"/>
        <v>984</v>
      </c>
      <c r="J85" s="70">
        <v>68</v>
      </c>
      <c r="K85" s="71">
        <v>59</v>
      </c>
      <c r="L85" s="71">
        <v>62</v>
      </c>
      <c r="M85" s="72">
        <v>89</v>
      </c>
      <c r="N85" s="73">
        <v>88</v>
      </c>
      <c r="O85" s="67">
        <f t="shared" si="5"/>
        <v>366</v>
      </c>
      <c r="P85" s="74">
        <f t="shared" si="6"/>
        <v>1350</v>
      </c>
      <c r="Q85" s="75">
        <f t="shared" si="7"/>
        <v>55</v>
      </c>
      <c r="R85" s="76">
        <f>(MATCH(P85,PERCENTILE($P$6:$P$120,{0,1,2,3,4}/5),1))</f>
        <v>3</v>
      </c>
    </row>
    <row r="86" spans="2:18" x14ac:dyDescent="0.3">
      <c r="B86" s="103" t="s">
        <v>73</v>
      </c>
      <c r="C86" s="107">
        <f>VLOOKUP(B86,'[1]Appendix A - OD Deaths'!B83:F199,5,FALSE)</f>
        <v>110</v>
      </c>
      <c r="D86" s="108">
        <v>81</v>
      </c>
      <c r="E86" s="108">
        <v>81</v>
      </c>
      <c r="F86" s="108">
        <v>101</v>
      </c>
      <c r="G86" s="109">
        <v>93</v>
      </c>
      <c r="H86" s="110">
        <v>106</v>
      </c>
      <c r="I86" s="115">
        <f t="shared" si="4"/>
        <v>1716</v>
      </c>
      <c r="J86" s="107">
        <v>42</v>
      </c>
      <c r="K86" s="108">
        <v>74</v>
      </c>
      <c r="L86" s="108">
        <v>93</v>
      </c>
      <c r="M86" s="109">
        <v>77</v>
      </c>
      <c r="N86" s="110">
        <v>24</v>
      </c>
      <c r="O86" s="111">
        <f t="shared" si="5"/>
        <v>310</v>
      </c>
      <c r="P86" s="116">
        <f t="shared" si="6"/>
        <v>2026</v>
      </c>
      <c r="Q86" s="113">
        <f t="shared" si="7"/>
        <v>107</v>
      </c>
      <c r="R86" s="114">
        <f>(MATCH(P86,PERCENTILE($P$6:$P$120,{0,1,2,3,4}/5),1))</f>
        <v>5</v>
      </c>
    </row>
    <row r="87" spans="2:18" x14ac:dyDescent="0.3">
      <c r="B87" s="65" t="s">
        <v>74</v>
      </c>
      <c r="C87" s="70">
        <f>VLOOKUP(B87,'[1]Appendix A - OD Deaths'!B84:F200,5,FALSE)</f>
        <v>93</v>
      </c>
      <c r="D87" s="71">
        <v>102</v>
      </c>
      <c r="E87" s="71">
        <v>93</v>
      </c>
      <c r="F87" s="71">
        <v>45</v>
      </c>
      <c r="G87" s="72">
        <v>81</v>
      </c>
      <c r="H87" s="73">
        <v>44</v>
      </c>
      <c r="I87" s="66">
        <f t="shared" si="4"/>
        <v>1374</v>
      </c>
      <c r="J87" s="70">
        <v>89</v>
      </c>
      <c r="K87" s="71">
        <v>58</v>
      </c>
      <c r="L87" s="71">
        <v>50</v>
      </c>
      <c r="M87" s="72">
        <v>74</v>
      </c>
      <c r="N87" s="73">
        <v>30</v>
      </c>
      <c r="O87" s="67">
        <f t="shared" si="5"/>
        <v>301</v>
      </c>
      <c r="P87" s="74">
        <f t="shared" si="6"/>
        <v>1675</v>
      </c>
      <c r="Q87" s="75">
        <f t="shared" si="7"/>
        <v>88</v>
      </c>
      <c r="R87" s="76">
        <f>(MATCH(P87,PERCENTILE($P$6:$P$120,{0,1,2,3,4}/5),1))</f>
        <v>4</v>
      </c>
    </row>
    <row r="88" spans="2:18" x14ac:dyDescent="0.3">
      <c r="B88" s="79" t="s">
        <v>75</v>
      </c>
      <c r="C88" s="80">
        <f>VLOOKUP(B88,'[1]Appendix A - OD Deaths'!B85:F201,5,FALSE)</f>
        <v>59</v>
      </c>
      <c r="D88" s="81">
        <v>6</v>
      </c>
      <c r="E88" s="81">
        <v>8</v>
      </c>
      <c r="F88" s="81">
        <v>27</v>
      </c>
      <c r="G88" s="82">
        <v>2</v>
      </c>
      <c r="H88" s="83">
        <v>46</v>
      </c>
      <c r="I88" s="85">
        <f t="shared" si="4"/>
        <v>444</v>
      </c>
      <c r="J88" s="80">
        <v>1</v>
      </c>
      <c r="K88" s="81">
        <v>2</v>
      </c>
      <c r="L88" s="81">
        <v>2</v>
      </c>
      <c r="M88" s="82">
        <v>33</v>
      </c>
      <c r="N88" s="83">
        <v>4</v>
      </c>
      <c r="O88" s="85">
        <f t="shared" si="5"/>
        <v>42</v>
      </c>
      <c r="P88" s="89">
        <f t="shared" si="6"/>
        <v>486</v>
      </c>
      <c r="Q88" s="87">
        <f t="shared" si="7"/>
        <v>5</v>
      </c>
      <c r="R88" s="88">
        <f>(MATCH(P88,PERCENTILE($P$6:$P$120,{0,1,2,3,4}/5),1))</f>
        <v>1</v>
      </c>
    </row>
    <row r="89" spans="2:18" x14ac:dyDescent="0.3">
      <c r="B89" s="65" t="s">
        <v>76</v>
      </c>
      <c r="C89" s="70">
        <f>VLOOKUP(B89,'[1]Appendix A - OD Deaths'!B86:F202,5,FALSE)</f>
        <v>68</v>
      </c>
      <c r="D89" s="71">
        <v>66</v>
      </c>
      <c r="E89" s="71">
        <v>57</v>
      </c>
      <c r="F89" s="71">
        <v>84</v>
      </c>
      <c r="G89" s="72">
        <v>88</v>
      </c>
      <c r="H89" s="73">
        <v>40</v>
      </c>
      <c r="I89" s="66">
        <f t="shared" si="4"/>
        <v>1209</v>
      </c>
      <c r="J89" s="70">
        <v>39</v>
      </c>
      <c r="K89" s="71">
        <v>65</v>
      </c>
      <c r="L89" s="71">
        <v>66</v>
      </c>
      <c r="M89" s="72">
        <v>33</v>
      </c>
      <c r="N89" s="73">
        <v>74</v>
      </c>
      <c r="O89" s="67">
        <f t="shared" si="5"/>
        <v>277</v>
      </c>
      <c r="P89" s="74">
        <f t="shared" si="6"/>
        <v>1486</v>
      </c>
      <c r="Q89" s="75">
        <f t="shared" si="7"/>
        <v>66</v>
      </c>
      <c r="R89" s="76">
        <f>(MATCH(P89,PERCENTILE($P$6:$P$120,{0,1,2,3,4}/5),1))</f>
        <v>3</v>
      </c>
    </row>
    <row r="90" spans="2:18" x14ac:dyDescent="0.3">
      <c r="B90" s="79" t="s">
        <v>77</v>
      </c>
      <c r="C90" s="80">
        <f>VLOOKUP(B90,'[1]Appendix A - OD Deaths'!B87:F203,5,FALSE)</f>
        <v>113</v>
      </c>
      <c r="D90" s="81">
        <v>45</v>
      </c>
      <c r="E90" s="81">
        <v>24</v>
      </c>
      <c r="F90" s="81">
        <v>82</v>
      </c>
      <c r="G90" s="82">
        <v>76</v>
      </c>
      <c r="H90" s="83">
        <v>38</v>
      </c>
      <c r="I90" s="84">
        <f t="shared" si="4"/>
        <v>1134</v>
      </c>
      <c r="J90" s="80">
        <v>6</v>
      </c>
      <c r="K90" s="81">
        <v>29</v>
      </c>
      <c r="L90" s="81">
        <v>50</v>
      </c>
      <c r="M90" s="82">
        <v>89</v>
      </c>
      <c r="N90" s="83">
        <v>52</v>
      </c>
      <c r="O90" s="85">
        <f t="shared" si="5"/>
        <v>226</v>
      </c>
      <c r="P90" s="86">
        <f t="shared" si="6"/>
        <v>1360</v>
      </c>
      <c r="Q90" s="87">
        <f t="shared" si="7"/>
        <v>58</v>
      </c>
      <c r="R90" s="88">
        <f>(MATCH(P90,PERCENTILE($P$6:$P$120,{0,1,2,3,4}/5),1))</f>
        <v>3</v>
      </c>
    </row>
    <row r="91" spans="2:18" x14ac:dyDescent="0.3">
      <c r="B91" s="65" t="s">
        <v>78</v>
      </c>
      <c r="C91" s="70">
        <f>VLOOKUP(B91,'[1]Appendix A - OD Deaths'!B88:F204,5,FALSE)</f>
        <v>49</v>
      </c>
      <c r="D91" s="71">
        <v>40</v>
      </c>
      <c r="E91" s="71">
        <v>66</v>
      </c>
      <c r="F91" s="71">
        <v>76</v>
      </c>
      <c r="G91" s="72">
        <v>43</v>
      </c>
      <c r="H91" s="73">
        <v>1</v>
      </c>
      <c r="I91" s="67">
        <f t="shared" si="4"/>
        <v>825</v>
      </c>
      <c r="J91" s="70">
        <v>22</v>
      </c>
      <c r="K91" s="71">
        <v>84</v>
      </c>
      <c r="L91" s="71">
        <v>71</v>
      </c>
      <c r="M91" s="72">
        <v>8</v>
      </c>
      <c r="N91" s="73">
        <v>88</v>
      </c>
      <c r="O91" s="67">
        <f t="shared" si="5"/>
        <v>273</v>
      </c>
      <c r="P91" s="77">
        <f t="shared" si="6"/>
        <v>1098</v>
      </c>
      <c r="Q91" s="75">
        <f t="shared" si="7"/>
        <v>37</v>
      </c>
      <c r="R91" s="76">
        <f>(MATCH(P91,PERCENTILE($P$6:$P$120,{0,1,2,3,4}/5),1))</f>
        <v>2</v>
      </c>
    </row>
    <row r="92" spans="2:18" x14ac:dyDescent="0.3">
      <c r="B92" s="79" t="s">
        <v>79</v>
      </c>
      <c r="C92" s="80">
        <f>VLOOKUP(B92,'[1]Appendix A - OD Deaths'!B89:F205,5,FALSE)</f>
        <v>28</v>
      </c>
      <c r="D92" s="81">
        <v>46</v>
      </c>
      <c r="E92" s="81">
        <v>60</v>
      </c>
      <c r="F92" s="81">
        <v>21</v>
      </c>
      <c r="G92" s="82">
        <v>36</v>
      </c>
      <c r="H92" s="83">
        <v>55</v>
      </c>
      <c r="I92" s="85">
        <f t="shared" si="4"/>
        <v>738</v>
      </c>
      <c r="J92" s="80">
        <v>28</v>
      </c>
      <c r="K92" s="81">
        <v>22</v>
      </c>
      <c r="L92" s="81">
        <v>35</v>
      </c>
      <c r="M92" s="82">
        <v>69</v>
      </c>
      <c r="N92" s="83">
        <v>10</v>
      </c>
      <c r="O92" s="85">
        <f t="shared" si="5"/>
        <v>164</v>
      </c>
      <c r="P92" s="89">
        <f t="shared" si="6"/>
        <v>902</v>
      </c>
      <c r="Q92" s="87">
        <f t="shared" si="7"/>
        <v>27</v>
      </c>
      <c r="R92" s="88">
        <f>(MATCH(P92,PERCENTILE($P$6:$P$120,{0,1,2,3,4}/5),1))</f>
        <v>2</v>
      </c>
    </row>
    <row r="93" spans="2:18" x14ac:dyDescent="0.3">
      <c r="B93" s="65" t="s">
        <v>80</v>
      </c>
      <c r="C93" s="70">
        <f>VLOOKUP(B93,'[1]Appendix A - OD Deaths'!B90:F206,5,FALSE)</f>
        <v>35</v>
      </c>
      <c r="D93" s="71">
        <v>108</v>
      </c>
      <c r="E93" s="71">
        <v>110</v>
      </c>
      <c r="F93" s="71">
        <v>69</v>
      </c>
      <c r="G93" s="72">
        <v>95</v>
      </c>
      <c r="H93" s="73">
        <v>95</v>
      </c>
      <c r="I93" s="67">
        <f t="shared" si="4"/>
        <v>1536</v>
      </c>
      <c r="J93" s="70">
        <v>64</v>
      </c>
      <c r="K93" s="71">
        <v>47</v>
      </c>
      <c r="L93" s="71">
        <v>62</v>
      </c>
      <c r="M93" s="72">
        <v>81</v>
      </c>
      <c r="N93" s="73">
        <v>34</v>
      </c>
      <c r="O93" s="67">
        <f t="shared" si="5"/>
        <v>288</v>
      </c>
      <c r="P93" s="74">
        <f t="shared" si="6"/>
        <v>1824</v>
      </c>
      <c r="Q93" s="75">
        <f t="shared" si="7"/>
        <v>100</v>
      </c>
      <c r="R93" s="76">
        <f>(MATCH(P93,PERCENTILE($P$6:$P$120,{0,1,2,3,4}/5),1))</f>
        <v>5</v>
      </c>
    </row>
    <row r="94" spans="2:18" x14ac:dyDescent="0.3">
      <c r="B94" s="79" t="s">
        <v>81</v>
      </c>
      <c r="C94" s="80">
        <f>VLOOKUP(B94,'[1]Appendix A - OD Deaths'!B91:F207,5,FALSE)</f>
        <v>34</v>
      </c>
      <c r="D94" s="81">
        <v>37</v>
      </c>
      <c r="E94" s="81">
        <v>34</v>
      </c>
      <c r="F94" s="81">
        <v>92</v>
      </c>
      <c r="G94" s="82">
        <v>60</v>
      </c>
      <c r="H94" s="83">
        <v>24</v>
      </c>
      <c r="I94" s="85">
        <f t="shared" si="4"/>
        <v>843</v>
      </c>
      <c r="J94" s="80">
        <v>47</v>
      </c>
      <c r="K94" s="81">
        <v>9</v>
      </c>
      <c r="L94" s="81">
        <v>20</v>
      </c>
      <c r="M94" s="82">
        <v>29</v>
      </c>
      <c r="N94" s="83">
        <v>49</v>
      </c>
      <c r="O94" s="85">
        <f t="shared" si="5"/>
        <v>154</v>
      </c>
      <c r="P94" s="86">
        <f t="shared" si="6"/>
        <v>997</v>
      </c>
      <c r="Q94" s="87">
        <f t="shared" si="7"/>
        <v>31</v>
      </c>
      <c r="R94" s="88">
        <f>(MATCH(P94,PERCENTILE($P$6:$P$120,{0,1,2,3,4}/5),1))</f>
        <v>2</v>
      </c>
    </row>
    <row r="95" spans="2:18" x14ac:dyDescent="0.3">
      <c r="B95" s="65" t="s">
        <v>228</v>
      </c>
      <c r="C95" s="70">
        <f>VLOOKUP(B95,'[1]Appendix A - OD Deaths'!B92:F208,5,FALSE)</f>
        <v>32</v>
      </c>
      <c r="D95" s="71">
        <v>97</v>
      </c>
      <c r="E95" s="71">
        <v>101</v>
      </c>
      <c r="F95" s="71">
        <v>76</v>
      </c>
      <c r="G95" s="72">
        <v>3</v>
      </c>
      <c r="H95" s="73">
        <v>1</v>
      </c>
      <c r="I95" s="66">
        <f t="shared" si="4"/>
        <v>930</v>
      </c>
      <c r="J95" s="70">
        <v>105</v>
      </c>
      <c r="K95" s="71">
        <v>93</v>
      </c>
      <c r="L95" s="71">
        <v>88</v>
      </c>
      <c r="M95" s="72">
        <v>83</v>
      </c>
      <c r="N95" s="73">
        <v>69</v>
      </c>
      <c r="O95" s="67">
        <f t="shared" si="5"/>
        <v>438</v>
      </c>
      <c r="P95" s="74">
        <f t="shared" si="6"/>
        <v>1368</v>
      </c>
      <c r="Q95" s="75">
        <f t="shared" si="7"/>
        <v>61</v>
      </c>
      <c r="R95" s="76">
        <f>(MATCH(P95,PERCENTILE($P$6:$P$120,{0,1,2,3,4}/5),1))</f>
        <v>3</v>
      </c>
    </row>
    <row r="96" spans="2:18" x14ac:dyDescent="0.3">
      <c r="B96" s="79" t="s">
        <v>229</v>
      </c>
      <c r="C96" s="80">
        <f>VLOOKUP(B96,'[1]Appendix A - OD Deaths'!B93:F209,5,FALSE)</f>
        <v>13</v>
      </c>
      <c r="D96" s="81">
        <v>91</v>
      </c>
      <c r="E96" s="81">
        <v>88</v>
      </c>
      <c r="F96" s="81">
        <v>93</v>
      </c>
      <c r="G96" s="82">
        <v>70</v>
      </c>
      <c r="H96" s="83">
        <v>71</v>
      </c>
      <c r="I96" s="84">
        <f t="shared" si="4"/>
        <v>1278</v>
      </c>
      <c r="J96" s="80">
        <v>103</v>
      </c>
      <c r="K96" s="81">
        <v>108</v>
      </c>
      <c r="L96" s="81">
        <v>111</v>
      </c>
      <c r="M96" s="82">
        <v>87</v>
      </c>
      <c r="N96" s="83">
        <v>84</v>
      </c>
      <c r="O96" s="85">
        <f t="shared" si="5"/>
        <v>493</v>
      </c>
      <c r="P96" s="86">
        <f t="shared" si="6"/>
        <v>1771</v>
      </c>
      <c r="Q96" s="87">
        <f t="shared" si="7"/>
        <v>95</v>
      </c>
      <c r="R96" s="88">
        <f>(MATCH(P96,PERCENTILE($P$6:$P$120,{0,1,2,3,4}/5),1))</f>
        <v>5</v>
      </c>
    </row>
    <row r="97" spans="2:18" x14ac:dyDescent="0.3">
      <c r="B97" s="65" t="s">
        <v>82</v>
      </c>
      <c r="C97" s="70">
        <f>VLOOKUP(B97,'[1]Appendix A - OD Deaths'!B94:F210,5,FALSE)</f>
        <v>40</v>
      </c>
      <c r="D97" s="71">
        <v>27</v>
      </c>
      <c r="E97" s="71">
        <v>21</v>
      </c>
      <c r="F97" s="71">
        <v>23</v>
      </c>
      <c r="G97" s="72">
        <v>56</v>
      </c>
      <c r="H97" s="73">
        <v>74</v>
      </c>
      <c r="I97" s="67">
        <f t="shared" si="4"/>
        <v>723</v>
      </c>
      <c r="J97" s="70">
        <v>90</v>
      </c>
      <c r="K97" s="71">
        <v>68</v>
      </c>
      <c r="L97" s="71">
        <v>58</v>
      </c>
      <c r="M97" s="72">
        <v>22</v>
      </c>
      <c r="N97" s="73">
        <v>30</v>
      </c>
      <c r="O97" s="67">
        <f t="shared" si="5"/>
        <v>268</v>
      </c>
      <c r="P97" s="74">
        <f t="shared" si="6"/>
        <v>991</v>
      </c>
      <c r="Q97" s="75">
        <f t="shared" si="7"/>
        <v>30</v>
      </c>
      <c r="R97" s="76">
        <f>(MATCH(P97,PERCENTILE($P$6:$P$120,{0,1,2,3,4}/5),1))</f>
        <v>2</v>
      </c>
    </row>
    <row r="98" spans="2:18" x14ac:dyDescent="0.3">
      <c r="B98" s="79" t="s">
        <v>83</v>
      </c>
      <c r="C98" s="80">
        <f>VLOOKUP(B98,'[1]Appendix A - OD Deaths'!B95:F211,5,FALSE)</f>
        <v>25</v>
      </c>
      <c r="D98" s="81">
        <v>9</v>
      </c>
      <c r="E98" s="81">
        <v>12</v>
      </c>
      <c r="F98" s="81">
        <v>16</v>
      </c>
      <c r="G98" s="82">
        <v>24</v>
      </c>
      <c r="H98" s="83">
        <v>25</v>
      </c>
      <c r="I98" s="85">
        <f t="shared" si="4"/>
        <v>333</v>
      </c>
      <c r="J98" s="80">
        <v>55</v>
      </c>
      <c r="K98" s="81">
        <v>86</v>
      </c>
      <c r="L98" s="81">
        <v>80</v>
      </c>
      <c r="M98" s="82">
        <v>42</v>
      </c>
      <c r="N98" s="83">
        <v>98</v>
      </c>
      <c r="O98" s="85">
        <f t="shared" si="5"/>
        <v>361</v>
      </c>
      <c r="P98" s="89">
        <f t="shared" si="6"/>
        <v>694</v>
      </c>
      <c r="Q98" s="87">
        <f t="shared" si="7"/>
        <v>14</v>
      </c>
      <c r="R98" s="88">
        <f>(MATCH(P98,PERCENTILE($P$6:$P$120,{0,1,2,3,4}/5),1))</f>
        <v>1</v>
      </c>
    </row>
    <row r="99" spans="2:18" x14ac:dyDescent="0.3">
      <c r="B99" s="65" t="s">
        <v>84</v>
      </c>
      <c r="C99" s="70">
        <f>VLOOKUP(B99,'[1]Appendix A - OD Deaths'!B96:F212,5,FALSE)</f>
        <v>21</v>
      </c>
      <c r="D99" s="71">
        <v>1</v>
      </c>
      <c r="E99" s="71">
        <v>1</v>
      </c>
      <c r="F99" s="71">
        <v>12</v>
      </c>
      <c r="G99" s="72">
        <v>19</v>
      </c>
      <c r="H99" s="73">
        <v>1</v>
      </c>
      <c r="I99" s="67">
        <f t="shared" si="4"/>
        <v>165</v>
      </c>
      <c r="J99" s="70">
        <v>103</v>
      </c>
      <c r="K99" s="71">
        <v>39</v>
      </c>
      <c r="L99" s="71">
        <v>29</v>
      </c>
      <c r="M99" s="72">
        <v>29</v>
      </c>
      <c r="N99" s="73">
        <v>115</v>
      </c>
      <c r="O99" s="67">
        <f t="shared" si="5"/>
        <v>315</v>
      </c>
      <c r="P99" s="77">
        <f t="shared" si="6"/>
        <v>480</v>
      </c>
      <c r="Q99" s="75">
        <f t="shared" si="7"/>
        <v>4</v>
      </c>
      <c r="R99" s="76">
        <f>(MATCH(P99,PERCENTILE($P$6:$P$120,{0,1,2,3,4}/5),1))</f>
        <v>1</v>
      </c>
    </row>
    <row r="100" spans="2:18" x14ac:dyDescent="0.3">
      <c r="B100" s="79" t="s">
        <v>85</v>
      </c>
      <c r="C100" s="80">
        <f>VLOOKUP(B100,'[1]Appendix A - OD Deaths'!B97:F213,5,FALSE)</f>
        <v>64</v>
      </c>
      <c r="D100" s="81">
        <v>48</v>
      </c>
      <c r="E100" s="81">
        <v>35</v>
      </c>
      <c r="F100" s="81">
        <v>88</v>
      </c>
      <c r="G100" s="82">
        <v>85</v>
      </c>
      <c r="H100" s="83">
        <v>109</v>
      </c>
      <c r="I100" s="84">
        <f t="shared" si="4"/>
        <v>1287</v>
      </c>
      <c r="J100" s="80">
        <v>79</v>
      </c>
      <c r="K100" s="81">
        <v>75</v>
      </c>
      <c r="L100" s="81">
        <v>89</v>
      </c>
      <c r="M100" s="82">
        <v>57</v>
      </c>
      <c r="N100" s="83">
        <v>72</v>
      </c>
      <c r="O100" s="85">
        <f t="shared" si="5"/>
        <v>372</v>
      </c>
      <c r="P100" s="86">
        <f t="shared" si="6"/>
        <v>1659</v>
      </c>
      <c r="Q100" s="87">
        <f t="shared" si="7"/>
        <v>87</v>
      </c>
      <c r="R100" s="88">
        <f>(MATCH(P100,PERCENTILE($P$6:$P$120,{0,1,2,3,4}/5),1))</f>
        <v>4</v>
      </c>
    </row>
    <row r="101" spans="2:18" x14ac:dyDescent="0.3">
      <c r="B101" s="65" t="s">
        <v>86</v>
      </c>
      <c r="C101" s="70">
        <f>VLOOKUP(B101,'[1]Appendix A - OD Deaths'!B98:F214,5,FALSE)</f>
        <v>8</v>
      </c>
      <c r="D101" s="71">
        <v>90</v>
      </c>
      <c r="E101" s="71">
        <v>89</v>
      </c>
      <c r="F101" s="71">
        <v>36</v>
      </c>
      <c r="G101" s="72">
        <v>51</v>
      </c>
      <c r="H101" s="73">
        <v>1</v>
      </c>
      <c r="I101" s="67">
        <f t="shared" si="4"/>
        <v>825</v>
      </c>
      <c r="J101" s="70">
        <v>102</v>
      </c>
      <c r="K101" s="71">
        <v>111</v>
      </c>
      <c r="L101" s="71">
        <v>114</v>
      </c>
      <c r="M101" s="72">
        <v>93</v>
      </c>
      <c r="N101" s="73">
        <v>113</v>
      </c>
      <c r="O101" s="67">
        <f t="shared" si="5"/>
        <v>533</v>
      </c>
      <c r="P101" s="74">
        <f t="shared" si="6"/>
        <v>1358</v>
      </c>
      <c r="Q101" s="75">
        <f t="shared" si="7"/>
        <v>57</v>
      </c>
      <c r="R101" s="76">
        <f>(MATCH(P101,PERCENTILE($P$6:$P$120,{0,1,2,3,4}/5),1))</f>
        <v>3</v>
      </c>
    </row>
    <row r="102" spans="2:18" x14ac:dyDescent="0.3">
      <c r="B102" s="79" t="s">
        <v>87</v>
      </c>
      <c r="C102" s="80">
        <f>VLOOKUP(B102,'[1]Appendix A - OD Deaths'!B99:F215,5,FALSE)</f>
        <v>14</v>
      </c>
      <c r="D102" s="81">
        <v>15</v>
      </c>
      <c r="E102" s="81">
        <v>1</v>
      </c>
      <c r="F102" s="81">
        <v>15</v>
      </c>
      <c r="G102" s="82">
        <v>52</v>
      </c>
      <c r="H102" s="83">
        <v>101</v>
      </c>
      <c r="I102" s="85">
        <f t="shared" si="4"/>
        <v>594</v>
      </c>
      <c r="J102" s="80">
        <v>18</v>
      </c>
      <c r="K102" s="81">
        <v>77</v>
      </c>
      <c r="L102" s="81">
        <v>58</v>
      </c>
      <c r="M102" s="82">
        <v>5</v>
      </c>
      <c r="N102" s="83">
        <v>52</v>
      </c>
      <c r="O102" s="85">
        <f t="shared" si="5"/>
        <v>210</v>
      </c>
      <c r="P102" s="89">
        <f t="shared" si="6"/>
        <v>804</v>
      </c>
      <c r="Q102" s="87">
        <f t="shared" si="7"/>
        <v>24</v>
      </c>
      <c r="R102" s="88">
        <f>(MATCH(P102,PERCENTILE($P$6:$P$120,{0,1,2,3,4}/5),1))</f>
        <v>2</v>
      </c>
    </row>
    <row r="103" spans="2:18" x14ac:dyDescent="0.3">
      <c r="B103" s="65" t="s">
        <v>88</v>
      </c>
      <c r="C103" s="70">
        <f>VLOOKUP(B103,'[1]Appendix A - OD Deaths'!B100:F216,5,FALSE)</f>
        <v>96</v>
      </c>
      <c r="D103" s="71">
        <v>17</v>
      </c>
      <c r="E103" s="71">
        <v>29</v>
      </c>
      <c r="F103" s="71">
        <v>97</v>
      </c>
      <c r="G103" s="72">
        <v>22</v>
      </c>
      <c r="H103" s="73">
        <v>81</v>
      </c>
      <c r="I103" s="67">
        <f t="shared" si="4"/>
        <v>1026</v>
      </c>
      <c r="J103" s="70">
        <v>2</v>
      </c>
      <c r="K103" s="71">
        <v>1</v>
      </c>
      <c r="L103" s="71">
        <v>1</v>
      </c>
      <c r="M103" s="72">
        <v>15</v>
      </c>
      <c r="N103" s="73">
        <v>1</v>
      </c>
      <c r="O103" s="67">
        <f t="shared" si="5"/>
        <v>20</v>
      </c>
      <c r="P103" s="74">
        <f t="shared" si="6"/>
        <v>1046</v>
      </c>
      <c r="Q103" s="75">
        <f t="shared" si="7"/>
        <v>33</v>
      </c>
      <c r="R103" s="76">
        <f>(MATCH(P103,PERCENTILE($P$6:$P$120,{0,1,2,3,4}/5),1))</f>
        <v>2</v>
      </c>
    </row>
    <row r="104" spans="2:18" x14ac:dyDescent="0.3">
      <c r="B104" s="79" t="s">
        <v>89</v>
      </c>
      <c r="C104" s="80">
        <f>VLOOKUP(B104,'[1]Appendix A - OD Deaths'!B101:F217,5,FALSE)</f>
        <v>17</v>
      </c>
      <c r="D104" s="81">
        <v>71</v>
      </c>
      <c r="E104" s="81">
        <v>55</v>
      </c>
      <c r="F104" s="81">
        <v>24</v>
      </c>
      <c r="G104" s="82">
        <v>79</v>
      </c>
      <c r="H104" s="83">
        <v>91</v>
      </c>
      <c r="I104" s="84">
        <f t="shared" si="4"/>
        <v>1011</v>
      </c>
      <c r="J104" s="80">
        <v>84</v>
      </c>
      <c r="K104" s="81">
        <v>100</v>
      </c>
      <c r="L104" s="81">
        <v>73</v>
      </c>
      <c r="M104" s="82">
        <v>33</v>
      </c>
      <c r="N104" s="83">
        <v>67</v>
      </c>
      <c r="O104" s="85">
        <f t="shared" si="5"/>
        <v>357</v>
      </c>
      <c r="P104" s="86">
        <f t="shared" si="6"/>
        <v>1368</v>
      </c>
      <c r="Q104" s="87">
        <f t="shared" si="7"/>
        <v>61</v>
      </c>
      <c r="R104" s="88">
        <f>(MATCH(P104,PERCENTILE($P$6:$P$120,{0,1,2,3,4}/5),1))</f>
        <v>3</v>
      </c>
    </row>
    <row r="105" spans="2:18" x14ac:dyDescent="0.3">
      <c r="B105" s="65" t="s">
        <v>230</v>
      </c>
      <c r="C105" s="70">
        <f>VLOOKUP(B105,'[1]Appendix A - OD Deaths'!B102:F218,5,FALSE)</f>
        <v>104</v>
      </c>
      <c r="D105" s="71">
        <v>114</v>
      </c>
      <c r="E105" s="71">
        <v>114</v>
      </c>
      <c r="F105" s="71">
        <v>114</v>
      </c>
      <c r="G105" s="72">
        <v>105</v>
      </c>
      <c r="H105" s="73">
        <v>66</v>
      </c>
      <c r="I105" s="66">
        <f t="shared" si="4"/>
        <v>1851</v>
      </c>
      <c r="J105" s="70">
        <v>81</v>
      </c>
      <c r="K105" s="71">
        <v>57</v>
      </c>
      <c r="L105" s="71">
        <v>55</v>
      </c>
      <c r="M105" s="72">
        <v>76</v>
      </c>
      <c r="N105" s="73">
        <v>37</v>
      </c>
      <c r="O105" s="67">
        <f t="shared" si="5"/>
        <v>306</v>
      </c>
      <c r="P105" s="74">
        <f t="shared" si="6"/>
        <v>2157</v>
      </c>
      <c r="Q105" s="75">
        <f t="shared" si="7"/>
        <v>111</v>
      </c>
      <c r="R105" s="76">
        <f>(MATCH(P105,PERCENTILE($P$6:$P$120,{0,1,2,3,4}/5),1))</f>
        <v>5</v>
      </c>
    </row>
    <row r="106" spans="2:18" x14ac:dyDescent="0.3">
      <c r="B106" s="103" t="s">
        <v>90</v>
      </c>
      <c r="C106" s="107">
        <f>VLOOKUP(B106,'[1]Appendix A - OD Deaths'!B103:F219,5,FALSE)</f>
        <v>107</v>
      </c>
      <c r="D106" s="108">
        <v>46</v>
      </c>
      <c r="E106" s="108">
        <v>37</v>
      </c>
      <c r="F106" s="108">
        <v>104</v>
      </c>
      <c r="G106" s="109">
        <v>23</v>
      </c>
      <c r="H106" s="110">
        <v>85</v>
      </c>
      <c r="I106" s="115">
        <f t="shared" si="4"/>
        <v>1206</v>
      </c>
      <c r="J106" s="107">
        <v>4</v>
      </c>
      <c r="K106" s="108">
        <v>5</v>
      </c>
      <c r="L106" s="108">
        <v>11</v>
      </c>
      <c r="M106" s="109">
        <v>69</v>
      </c>
      <c r="N106" s="110">
        <v>5</v>
      </c>
      <c r="O106" s="111">
        <f t="shared" si="5"/>
        <v>94</v>
      </c>
      <c r="P106" s="116">
        <f t="shared" si="6"/>
        <v>1300</v>
      </c>
      <c r="Q106" s="113">
        <f t="shared" si="7"/>
        <v>48</v>
      </c>
      <c r="R106" s="114">
        <f>(MATCH(P106,PERCENTILE($P$6:$P$120,{0,1,2,3,4}/5),1))</f>
        <v>3</v>
      </c>
    </row>
    <row r="107" spans="2:18" x14ac:dyDescent="0.3">
      <c r="B107" s="65" t="s">
        <v>91</v>
      </c>
      <c r="C107" s="70">
        <f>VLOOKUP(B107,'[1]Appendix A - OD Deaths'!B104:F220,5,FALSE)</f>
        <v>115</v>
      </c>
      <c r="D107" s="71">
        <v>107</v>
      </c>
      <c r="E107" s="71">
        <v>83</v>
      </c>
      <c r="F107" s="71">
        <v>115</v>
      </c>
      <c r="G107" s="72">
        <v>114</v>
      </c>
      <c r="H107" s="73">
        <v>84</v>
      </c>
      <c r="I107" s="66">
        <f t="shared" si="4"/>
        <v>1854</v>
      </c>
      <c r="J107" s="70">
        <v>50</v>
      </c>
      <c r="K107" s="71">
        <v>79</v>
      </c>
      <c r="L107" s="71">
        <v>97</v>
      </c>
      <c r="M107" s="72">
        <v>104</v>
      </c>
      <c r="N107" s="73">
        <v>62</v>
      </c>
      <c r="O107" s="67">
        <f t="shared" si="5"/>
        <v>392</v>
      </c>
      <c r="P107" s="74">
        <f t="shared" si="6"/>
        <v>2246</v>
      </c>
      <c r="Q107" s="75">
        <f t="shared" si="7"/>
        <v>112</v>
      </c>
      <c r="R107" s="76">
        <f>(MATCH(P107,PERCENTILE($P$6:$P$120,{0,1,2,3,4}/5),1))</f>
        <v>5</v>
      </c>
    </row>
    <row r="108" spans="2:18" x14ac:dyDescent="0.3">
      <c r="B108" s="79" t="s">
        <v>92</v>
      </c>
      <c r="C108" s="80">
        <f>VLOOKUP(B108,'[1]Appendix A - OD Deaths'!B105:F221,5,FALSE)</f>
        <v>97</v>
      </c>
      <c r="D108" s="81">
        <v>38</v>
      </c>
      <c r="E108" s="81">
        <v>69</v>
      </c>
      <c r="F108" s="81">
        <v>78</v>
      </c>
      <c r="G108" s="82">
        <v>84</v>
      </c>
      <c r="H108" s="83">
        <v>52</v>
      </c>
      <c r="I108" s="84">
        <f t="shared" si="4"/>
        <v>1254</v>
      </c>
      <c r="J108" s="80">
        <v>30</v>
      </c>
      <c r="K108" s="81">
        <v>12</v>
      </c>
      <c r="L108" s="81">
        <v>19</v>
      </c>
      <c r="M108" s="82">
        <v>26</v>
      </c>
      <c r="N108" s="83">
        <v>3</v>
      </c>
      <c r="O108" s="85">
        <f t="shared" si="5"/>
        <v>90</v>
      </c>
      <c r="P108" s="86">
        <f t="shared" si="6"/>
        <v>1344</v>
      </c>
      <c r="Q108" s="87">
        <f t="shared" si="7"/>
        <v>54</v>
      </c>
      <c r="R108" s="88">
        <f>(MATCH(P108,PERCENTILE($P$6:$P$120,{0,1,2,3,4}/5),1))</f>
        <v>3</v>
      </c>
    </row>
    <row r="109" spans="2:18" x14ac:dyDescent="0.3">
      <c r="B109" s="65" t="s">
        <v>93</v>
      </c>
      <c r="C109" s="70">
        <f>VLOOKUP(B109,'[1]Appendix A - OD Deaths'!B106:F222,5,FALSE)</f>
        <v>71</v>
      </c>
      <c r="D109" s="71">
        <v>50</v>
      </c>
      <c r="E109" s="71">
        <v>41</v>
      </c>
      <c r="F109" s="71">
        <v>61</v>
      </c>
      <c r="G109" s="72">
        <v>73</v>
      </c>
      <c r="H109" s="73">
        <v>99</v>
      </c>
      <c r="I109" s="66">
        <f t="shared" si="4"/>
        <v>1185</v>
      </c>
      <c r="J109" s="70">
        <v>100</v>
      </c>
      <c r="K109" s="71">
        <v>91</v>
      </c>
      <c r="L109" s="71">
        <v>83</v>
      </c>
      <c r="M109" s="72">
        <v>83</v>
      </c>
      <c r="N109" s="73">
        <v>64</v>
      </c>
      <c r="O109" s="67">
        <f t="shared" si="5"/>
        <v>421</v>
      </c>
      <c r="P109" s="74">
        <f t="shared" si="6"/>
        <v>1606</v>
      </c>
      <c r="Q109" s="75">
        <f t="shared" si="7"/>
        <v>82</v>
      </c>
      <c r="R109" s="76">
        <f>(MATCH(P109,PERCENTILE($P$6:$P$120,{0,1,2,3,4}/5),1))</f>
        <v>4</v>
      </c>
    </row>
    <row r="110" spans="2:18" x14ac:dyDescent="0.3">
      <c r="B110" s="79" t="s">
        <v>94</v>
      </c>
      <c r="C110" s="80">
        <f>VLOOKUP(B110,'[1]Appendix A - OD Deaths'!B107:F223,5,FALSE)</f>
        <v>80</v>
      </c>
      <c r="D110" s="81">
        <v>76</v>
      </c>
      <c r="E110" s="81">
        <v>96</v>
      </c>
      <c r="F110" s="81">
        <v>100</v>
      </c>
      <c r="G110" s="82">
        <v>91</v>
      </c>
      <c r="H110" s="83">
        <v>68</v>
      </c>
      <c r="I110" s="84">
        <f t="shared" si="4"/>
        <v>1533</v>
      </c>
      <c r="J110" s="80">
        <v>59</v>
      </c>
      <c r="K110" s="81">
        <v>41</v>
      </c>
      <c r="L110" s="81">
        <v>28</v>
      </c>
      <c r="M110" s="82">
        <v>95</v>
      </c>
      <c r="N110" s="83">
        <v>40</v>
      </c>
      <c r="O110" s="85">
        <f t="shared" si="5"/>
        <v>263</v>
      </c>
      <c r="P110" s="86">
        <f t="shared" si="6"/>
        <v>1796</v>
      </c>
      <c r="Q110" s="87">
        <f t="shared" si="7"/>
        <v>98</v>
      </c>
      <c r="R110" s="88">
        <f>(MATCH(P110,PERCENTILE($P$6:$P$120,{0,1,2,3,4}/5),1))</f>
        <v>5</v>
      </c>
    </row>
    <row r="111" spans="2:18" x14ac:dyDescent="0.3">
      <c r="B111" s="65" t="s">
        <v>95</v>
      </c>
      <c r="C111" s="70">
        <f>VLOOKUP(B111,'[1]Appendix A - OD Deaths'!B108:F224,5,FALSE)</f>
        <v>97</v>
      </c>
      <c r="D111" s="71">
        <v>21</v>
      </c>
      <c r="E111" s="71">
        <v>1</v>
      </c>
      <c r="F111" s="71">
        <v>54</v>
      </c>
      <c r="G111" s="72">
        <v>54</v>
      </c>
      <c r="H111" s="73">
        <v>26</v>
      </c>
      <c r="I111" s="67">
        <f t="shared" si="4"/>
        <v>759</v>
      </c>
      <c r="J111" s="70">
        <v>87</v>
      </c>
      <c r="K111" s="71">
        <v>56</v>
      </c>
      <c r="L111" s="71">
        <v>69</v>
      </c>
      <c r="M111" s="72">
        <v>3</v>
      </c>
      <c r="N111" s="73">
        <v>74</v>
      </c>
      <c r="O111" s="67">
        <f t="shared" si="5"/>
        <v>289</v>
      </c>
      <c r="P111" s="77">
        <f t="shared" si="6"/>
        <v>1048</v>
      </c>
      <c r="Q111" s="75">
        <f t="shared" si="7"/>
        <v>34</v>
      </c>
      <c r="R111" s="76">
        <f>(MATCH(P111,PERCENTILE($P$6:$P$120,{0,1,2,3,4}/5),1))</f>
        <v>2</v>
      </c>
    </row>
    <row r="112" spans="2:18" x14ac:dyDescent="0.3">
      <c r="B112" s="79" t="s">
        <v>96</v>
      </c>
      <c r="C112" s="80">
        <f>VLOOKUP(B112,'[1]Appendix A - OD Deaths'!B109:F225,5,FALSE)</f>
        <v>87</v>
      </c>
      <c r="D112" s="81">
        <v>94</v>
      </c>
      <c r="E112" s="81">
        <v>98</v>
      </c>
      <c r="F112" s="81">
        <v>110</v>
      </c>
      <c r="G112" s="82">
        <v>113</v>
      </c>
      <c r="H112" s="83">
        <v>48</v>
      </c>
      <c r="I112" s="84">
        <f t="shared" si="4"/>
        <v>1650</v>
      </c>
      <c r="J112" s="80">
        <v>35</v>
      </c>
      <c r="K112" s="81">
        <v>61</v>
      </c>
      <c r="L112" s="81">
        <v>43</v>
      </c>
      <c r="M112" s="82">
        <v>72</v>
      </c>
      <c r="N112" s="83">
        <v>102</v>
      </c>
      <c r="O112" s="85">
        <f t="shared" si="5"/>
        <v>313</v>
      </c>
      <c r="P112" s="86">
        <f t="shared" si="6"/>
        <v>1963</v>
      </c>
      <c r="Q112" s="87">
        <f t="shared" si="7"/>
        <v>105</v>
      </c>
      <c r="R112" s="88">
        <f>(MATCH(P112,PERCENTILE($P$6:$P$120,{0,1,2,3,4}/5),1))</f>
        <v>5</v>
      </c>
    </row>
    <row r="113" spans="2:18" x14ac:dyDescent="0.3">
      <c r="B113" s="65" t="s">
        <v>97</v>
      </c>
      <c r="C113" s="70">
        <f>VLOOKUP(B113,'[1]Appendix A - OD Deaths'!B110:F226,5,FALSE)</f>
        <v>94</v>
      </c>
      <c r="D113" s="71">
        <v>103</v>
      </c>
      <c r="E113" s="71">
        <v>108</v>
      </c>
      <c r="F113" s="71">
        <v>54</v>
      </c>
      <c r="G113" s="72">
        <v>47</v>
      </c>
      <c r="H113" s="73">
        <v>69</v>
      </c>
      <c r="I113" s="66">
        <f t="shared" si="4"/>
        <v>1425</v>
      </c>
      <c r="J113" s="70">
        <v>91</v>
      </c>
      <c r="K113" s="71">
        <v>107</v>
      </c>
      <c r="L113" s="71">
        <v>109</v>
      </c>
      <c r="M113" s="72">
        <v>108</v>
      </c>
      <c r="N113" s="73">
        <v>96</v>
      </c>
      <c r="O113" s="67">
        <f t="shared" si="5"/>
        <v>511</v>
      </c>
      <c r="P113" s="74">
        <f t="shared" si="6"/>
        <v>1936</v>
      </c>
      <c r="Q113" s="75">
        <f t="shared" si="7"/>
        <v>104</v>
      </c>
      <c r="R113" s="76">
        <f>(MATCH(P113,PERCENTILE($P$6:$P$120,{0,1,2,3,4}/5),1))</f>
        <v>5</v>
      </c>
    </row>
    <row r="114" spans="2:18" x14ac:dyDescent="0.3">
      <c r="B114" s="79" t="s">
        <v>98</v>
      </c>
      <c r="C114" s="80">
        <f>VLOOKUP(B114,'[1]Appendix A - OD Deaths'!B111:F227,5,FALSE)</f>
        <v>74</v>
      </c>
      <c r="D114" s="81">
        <v>69</v>
      </c>
      <c r="E114" s="81">
        <v>75</v>
      </c>
      <c r="F114" s="81">
        <v>20</v>
      </c>
      <c r="G114" s="82">
        <v>115</v>
      </c>
      <c r="H114" s="83">
        <v>53</v>
      </c>
      <c r="I114" s="84">
        <f t="shared" si="4"/>
        <v>1218</v>
      </c>
      <c r="J114" s="80">
        <v>42</v>
      </c>
      <c r="K114" s="81">
        <v>82</v>
      </c>
      <c r="L114" s="81">
        <v>45</v>
      </c>
      <c r="M114" s="82">
        <v>53</v>
      </c>
      <c r="N114" s="83">
        <v>91</v>
      </c>
      <c r="O114" s="85">
        <f t="shared" si="5"/>
        <v>313</v>
      </c>
      <c r="P114" s="86">
        <f t="shared" si="6"/>
        <v>1531</v>
      </c>
      <c r="Q114" s="87">
        <f t="shared" si="7"/>
        <v>72</v>
      </c>
      <c r="R114" s="88">
        <f>(MATCH(P114,PERCENTILE($P$6:$P$120,{0,1,2,3,4}/5),1))</f>
        <v>4</v>
      </c>
    </row>
    <row r="115" spans="2:18" x14ac:dyDescent="0.3">
      <c r="B115" s="65" t="s">
        <v>99</v>
      </c>
      <c r="C115" s="70">
        <f>VLOOKUP(B115,'[1]Appendix A - OD Deaths'!B112:F228,5,FALSE)</f>
        <v>99</v>
      </c>
      <c r="D115" s="71">
        <v>61</v>
      </c>
      <c r="E115" s="71">
        <v>64</v>
      </c>
      <c r="F115" s="71">
        <v>107</v>
      </c>
      <c r="G115" s="72">
        <v>57</v>
      </c>
      <c r="H115" s="73">
        <v>87</v>
      </c>
      <c r="I115" s="66">
        <f t="shared" si="4"/>
        <v>1425</v>
      </c>
      <c r="J115" s="70">
        <v>36</v>
      </c>
      <c r="K115" s="71">
        <v>13</v>
      </c>
      <c r="L115" s="71">
        <v>30</v>
      </c>
      <c r="M115" s="72">
        <v>61</v>
      </c>
      <c r="N115" s="73">
        <v>13</v>
      </c>
      <c r="O115" s="67">
        <f t="shared" si="5"/>
        <v>153</v>
      </c>
      <c r="P115" s="74">
        <f t="shared" si="6"/>
        <v>1578</v>
      </c>
      <c r="Q115" s="75">
        <f t="shared" si="7"/>
        <v>78</v>
      </c>
      <c r="R115" s="76">
        <f>(MATCH(P115,PERCENTILE($P$6:$P$120,{0,1,2,3,4}/5),1))</f>
        <v>4</v>
      </c>
    </row>
    <row r="116" spans="2:18" x14ac:dyDescent="0.3">
      <c r="B116" s="79" t="s">
        <v>231</v>
      </c>
      <c r="C116" s="80">
        <f>VLOOKUP(B116,'[1]Appendix A - OD Deaths'!B113:F229,5,FALSE)</f>
        <v>103</v>
      </c>
      <c r="D116" s="81">
        <v>104</v>
      </c>
      <c r="E116" s="81">
        <v>109</v>
      </c>
      <c r="F116" s="81">
        <v>109</v>
      </c>
      <c r="G116" s="82">
        <v>67</v>
      </c>
      <c r="H116" s="83">
        <v>110</v>
      </c>
      <c r="I116" s="84">
        <f t="shared" si="4"/>
        <v>1806</v>
      </c>
      <c r="J116" s="80">
        <v>112</v>
      </c>
      <c r="K116" s="81">
        <v>90</v>
      </c>
      <c r="L116" s="81">
        <v>90</v>
      </c>
      <c r="M116" s="82">
        <v>107</v>
      </c>
      <c r="N116" s="83">
        <v>80</v>
      </c>
      <c r="O116" s="85">
        <f t="shared" si="5"/>
        <v>479</v>
      </c>
      <c r="P116" s="86">
        <f t="shared" si="6"/>
        <v>2285</v>
      </c>
      <c r="Q116" s="87">
        <f t="shared" si="7"/>
        <v>114</v>
      </c>
      <c r="R116" s="88">
        <f>(MATCH(P116,PERCENTILE($P$6:$P$120,{0,1,2,3,4}/5),1))</f>
        <v>5</v>
      </c>
    </row>
    <row r="117" spans="2:18" x14ac:dyDescent="0.3">
      <c r="B117" s="65" t="s">
        <v>232</v>
      </c>
      <c r="C117" s="70">
        <f>VLOOKUP(B117,'[1]Appendix A - OD Deaths'!B114:F230,5,FALSE)</f>
        <v>54</v>
      </c>
      <c r="D117" s="71">
        <v>73</v>
      </c>
      <c r="E117" s="71">
        <v>100</v>
      </c>
      <c r="F117" s="71">
        <v>65</v>
      </c>
      <c r="G117" s="72">
        <v>86</v>
      </c>
      <c r="H117" s="73">
        <v>113</v>
      </c>
      <c r="I117" s="66">
        <f t="shared" si="4"/>
        <v>1473</v>
      </c>
      <c r="J117" s="70">
        <v>114</v>
      </c>
      <c r="K117" s="71">
        <v>110</v>
      </c>
      <c r="L117" s="71">
        <v>107</v>
      </c>
      <c r="M117" s="72">
        <v>100</v>
      </c>
      <c r="N117" s="73">
        <v>93</v>
      </c>
      <c r="O117" s="67">
        <f t="shared" si="5"/>
        <v>524</v>
      </c>
      <c r="P117" s="74">
        <f t="shared" si="6"/>
        <v>1997</v>
      </c>
      <c r="Q117" s="75">
        <f t="shared" si="7"/>
        <v>106</v>
      </c>
      <c r="R117" s="76">
        <f>(MATCH(P117,PERCENTILE($P$6:$P$120,{0,1,2,3,4}/5),1))</f>
        <v>5</v>
      </c>
    </row>
    <row r="118" spans="2:18" x14ac:dyDescent="0.3">
      <c r="B118" s="79" t="s">
        <v>100</v>
      </c>
      <c r="C118" s="80">
        <f>VLOOKUP(B118,'[1]Appendix A - OD Deaths'!B115:F231,5,FALSE)</f>
        <v>82</v>
      </c>
      <c r="D118" s="81">
        <v>86</v>
      </c>
      <c r="E118" s="81">
        <v>86</v>
      </c>
      <c r="F118" s="81">
        <v>85</v>
      </c>
      <c r="G118" s="82">
        <v>40</v>
      </c>
      <c r="H118" s="83">
        <v>56</v>
      </c>
      <c r="I118" s="84">
        <f t="shared" si="4"/>
        <v>1305</v>
      </c>
      <c r="J118" s="80">
        <v>74</v>
      </c>
      <c r="K118" s="81">
        <v>37</v>
      </c>
      <c r="L118" s="81">
        <v>80</v>
      </c>
      <c r="M118" s="82">
        <v>61</v>
      </c>
      <c r="N118" s="83">
        <v>76</v>
      </c>
      <c r="O118" s="85">
        <f t="shared" si="5"/>
        <v>328</v>
      </c>
      <c r="P118" s="86">
        <f t="shared" si="6"/>
        <v>1633</v>
      </c>
      <c r="Q118" s="87">
        <f t="shared" si="7"/>
        <v>84</v>
      </c>
      <c r="R118" s="88">
        <f>(MATCH(P118,PERCENTILE($P$6:$P$120,{0,1,2,3,4}/5),1))</f>
        <v>4</v>
      </c>
    </row>
    <row r="119" spans="2:18" x14ac:dyDescent="0.3">
      <c r="B119" s="65" t="s">
        <v>101</v>
      </c>
      <c r="C119" s="70">
        <f>VLOOKUP(B119,'[1]Appendix A - OD Deaths'!B116:F232,5,FALSE)</f>
        <v>1</v>
      </c>
      <c r="D119" s="71">
        <v>14</v>
      </c>
      <c r="E119" s="71">
        <v>1</v>
      </c>
      <c r="F119" s="71">
        <v>80</v>
      </c>
      <c r="G119" s="72">
        <v>31</v>
      </c>
      <c r="H119" s="73">
        <v>1</v>
      </c>
      <c r="I119" s="67">
        <f t="shared" si="4"/>
        <v>384</v>
      </c>
      <c r="J119" s="70">
        <v>26</v>
      </c>
      <c r="K119" s="71">
        <v>28</v>
      </c>
      <c r="L119" s="71">
        <v>35</v>
      </c>
      <c r="M119" s="72">
        <v>32</v>
      </c>
      <c r="N119" s="73">
        <v>8</v>
      </c>
      <c r="O119" s="67">
        <f t="shared" si="5"/>
        <v>129</v>
      </c>
      <c r="P119" s="77">
        <f t="shared" si="6"/>
        <v>513</v>
      </c>
      <c r="Q119" s="75">
        <f t="shared" si="7"/>
        <v>6</v>
      </c>
      <c r="R119" s="76">
        <f>(MATCH(P119,PERCENTILE($P$6:$P$120,{0,1,2,3,4}/5),1))</f>
        <v>1</v>
      </c>
    </row>
    <row r="120" spans="2:18" ht="15" thickBot="1" x14ac:dyDescent="0.35">
      <c r="B120" s="117" t="s">
        <v>233</v>
      </c>
      <c r="C120" s="118">
        <f>VLOOKUP(B120,'[1]Appendix A - OD Deaths'!B117:F233,5,FALSE)</f>
        <v>37</v>
      </c>
      <c r="D120" s="119">
        <v>49</v>
      </c>
      <c r="E120" s="119">
        <v>45</v>
      </c>
      <c r="F120" s="119">
        <v>63</v>
      </c>
      <c r="G120" s="120">
        <v>104</v>
      </c>
      <c r="H120" s="121">
        <v>104</v>
      </c>
      <c r="I120" s="122">
        <f t="shared" si="4"/>
        <v>1206</v>
      </c>
      <c r="J120" s="118">
        <v>101</v>
      </c>
      <c r="K120" s="119">
        <v>109</v>
      </c>
      <c r="L120" s="119">
        <v>108</v>
      </c>
      <c r="M120" s="120">
        <v>108</v>
      </c>
      <c r="N120" s="121">
        <v>107</v>
      </c>
      <c r="O120" s="123">
        <f t="shared" si="5"/>
        <v>533</v>
      </c>
      <c r="P120" s="124">
        <f t="shared" si="6"/>
        <v>1739</v>
      </c>
      <c r="Q120" s="125">
        <f t="shared" si="7"/>
        <v>94</v>
      </c>
      <c r="R120" s="126">
        <f>(MATCH(P120,PERCENTILE($P$6:$P$120,{0,1,2,3,4}/5),1))</f>
        <v>5</v>
      </c>
    </row>
    <row r="121" spans="2:18" ht="15" thickTop="1" x14ac:dyDescent="0.3"/>
    <row r="122" spans="2:18" x14ac:dyDescent="0.3">
      <c r="B122" s="63" t="s">
        <v>160</v>
      </c>
    </row>
    <row r="123" spans="2:18" x14ac:dyDescent="0.3">
      <c r="B123" s="127" t="s">
        <v>159</v>
      </c>
    </row>
    <row r="124" spans="2:18" x14ac:dyDescent="0.3">
      <c r="B124" s="64" t="s">
        <v>125</v>
      </c>
    </row>
    <row r="125" spans="2:18" x14ac:dyDescent="0.3">
      <c r="B125" s="127" t="s">
        <v>210</v>
      </c>
    </row>
    <row r="131" spans="2:2" x14ac:dyDescent="0.3">
      <c r="B131"/>
    </row>
    <row r="132" spans="2:2" x14ac:dyDescent="0.3">
      <c r="B132"/>
    </row>
  </sheetData>
  <autoFilter ref="B5:R120"/>
  <mergeCells count="4">
    <mergeCell ref="B3:R3"/>
    <mergeCell ref="P4:R4"/>
    <mergeCell ref="J4:O4"/>
    <mergeCell ref="C4:I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22"/>
  <sheetViews>
    <sheetView workbookViewId="0">
      <pane xSplit="2" ySplit="4" topLeftCell="C5" activePane="bottomRight" state="frozen"/>
      <selection pane="topRight" activeCell="C1" sqref="C1"/>
      <selection pane="bottomLeft" activeCell="A5" sqref="A5"/>
      <selection pane="bottomRight" activeCell="B4" sqref="B4"/>
    </sheetView>
  </sheetViews>
  <sheetFormatPr defaultColWidth="8.88671875" defaultRowHeight="14.4" x14ac:dyDescent="0.3"/>
  <cols>
    <col min="1" max="1" width="8.88671875" style="62"/>
    <col min="2" max="2" width="16.77734375" customWidth="1"/>
    <col min="3" max="3" width="12.5546875" customWidth="1"/>
    <col min="4" max="4" width="14" customWidth="1"/>
    <col min="5" max="5" width="15" customWidth="1"/>
    <col min="6" max="6" width="24.5546875" customWidth="1"/>
    <col min="7" max="16384" width="8.88671875" style="62"/>
  </cols>
  <sheetData>
    <row r="1" spans="2:6" ht="15.6" x14ac:dyDescent="0.3">
      <c r="B1" s="151" t="s">
        <v>216</v>
      </c>
    </row>
    <row r="2" spans="2:6" ht="15" thickBot="1" x14ac:dyDescent="0.35"/>
    <row r="3" spans="2:6" ht="15.6" thickTop="1" thickBot="1" x14ac:dyDescent="0.35">
      <c r="B3" s="268" t="s">
        <v>237</v>
      </c>
      <c r="C3" s="269"/>
      <c r="D3" s="269"/>
      <c r="E3" s="269"/>
      <c r="F3" s="270"/>
    </row>
    <row r="4" spans="2:6" ht="27.6" x14ac:dyDescent="0.3">
      <c r="B4" s="128" t="s">
        <v>102</v>
      </c>
      <c r="C4" s="131" t="s">
        <v>126</v>
      </c>
      <c r="D4" s="132" t="s">
        <v>127</v>
      </c>
      <c r="E4" s="131" t="s">
        <v>128</v>
      </c>
      <c r="F4" s="137" t="s">
        <v>129</v>
      </c>
    </row>
    <row r="5" spans="2:6" x14ac:dyDescent="0.3">
      <c r="B5" s="129" t="s">
        <v>0</v>
      </c>
      <c r="C5" s="140">
        <v>24</v>
      </c>
      <c r="D5" s="141">
        <v>55</v>
      </c>
      <c r="E5" s="140">
        <v>79</v>
      </c>
      <c r="F5" s="142">
        <v>42</v>
      </c>
    </row>
    <row r="6" spans="2:6" x14ac:dyDescent="0.3">
      <c r="B6" s="143" t="s">
        <v>1</v>
      </c>
      <c r="C6" s="144">
        <v>25</v>
      </c>
      <c r="D6" s="145">
        <v>45</v>
      </c>
      <c r="E6" s="144">
        <v>70</v>
      </c>
      <c r="F6" s="146">
        <v>36</v>
      </c>
    </row>
    <row r="7" spans="2:6" x14ac:dyDescent="0.3">
      <c r="B7" s="129" t="s">
        <v>2</v>
      </c>
      <c r="C7" s="133">
        <v>1</v>
      </c>
      <c r="D7" s="134">
        <v>1</v>
      </c>
      <c r="E7" s="133">
        <v>2</v>
      </c>
      <c r="F7" s="138">
        <v>1</v>
      </c>
    </row>
    <row r="8" spans="2:6" x14ac:dyDescent="0.3">
      <c r="B8" s="143" t="s">
        <v>3</v>
      </c>
      <c r="C8" s="144">
        <v>21</v>
      </c>
      <c r="D8" s="145">
        <v>26</v>
      </c>
      <c r="E8" s="144">
        <v>47</v>
      </c>
      <c r="F8" s="146">
        <v>19</v>
      </c>
    </row>
    <row r="9" spans="2:6" x14ac:dyDescent="0.3">
      <c r="B9" s="129" t="s">
        <v>4</v>
      </c>
      <c r="C9" s="133">
        <v>38</v>
      </c>
      <c r="D9" s="134">
        <v>17</v>
      </c>
      <c r="E9" s="133">
        <v>55</v>
      </c>
      <c r="F9" s="138">
        <v>24</v>
      </c>
    </row>
    <row r="10" spans="2:6" x14ac:dyDescent="0.3">
      <c r="B10" s="143" t="s">
        <v>5</v>
      </c>
      <c r="C10" s="144">
        <v>15</v>
      </c>
      <c r="D10" s="145">
        <v>44</v>
      </c>
      <c r="E10" s="144">
        <v>59</v>
      </c>
      <c r="F10" s="146">
        <v>29</v>
      </c>
    </row>
    <row r="11" spans="2:6" x14ac:dyDescent="0.3">
      <c r="B11" s="129" t="s">
        <v>162</v>
      </c>
      <c r="C11" s="133">
        <v>89</v>
      </c>
      <c r="D11" s="134">
        <v>80</v>
      </c>
      <c r="E11" s="133">
        <v>169</v>
      </c>
      <c r="F11" s="138">
        <v>87</v>
      </c>
    </row>
    <row r="12" spans="2:6" x14ac:dyDescent="0.3">
      <c r="B12" s="143" t="s">
        <v>6</v>
      </c>
      <c r="C12" s="144">
        <v>85</v>
      </c>
      <c r="D12" s="145">
        <v>81</v>
      </c>
      <c r="E12" s="144">
        <v>166</v>
      </c>
      <c r="F12" s="146">
        <v>85</v>
      </c>
    </row>
    <row r="13" spans="2:6" x14ac:dyDescent="0.3">
      <c r="B13" s="129" t="s">
        <v>7</v>
      </c>
      <c r="C13" s="133">
        <v>50</v>
      </c>
      <c r="D13" s="134">
        <v>42</v>
      </c>
      <c r="E13" s="133">
        <v>92</v>
      </c>
      <c r="F13" s="138">
        <v>48</v>
      </c>
    </row>
    <row r="14" spans="2:6" x14ac:dyDescent="0.3">
      <c r="B14" s="143" t="s">
        <v>8</v>
      </c>
      <c r="C14" s="144">
        <v>77</v>
      </c>
      <c r="D14" s="145">
        <v>88</v>
      </c>
      <c r="E14" s="144">
        <v>165</v>
      </c>
      <c r="F14" s="146">
        <v>83</v>
      </c>
    </row>
    <row r="15" spans="2:6" x14ac:dyDescent="0.3">
      <c r="B15" s="129" t="s">
        <v>9</v>
      </c>
      <c r="C15" s="133">
        <v>83</v>
      </c>
      <c r="D15" s="134">
        <v>85</v>
      </c>
      <c r="E15" s="133">
        <v>168</v>
      </c>
      <c r="F15" s="138">
        <v>86</v>
      </c>
    </row>
    <row r="16" spans="2:6" x14ac:dyDescent="0.3">
      <c r="B16" s="143" t="s">
        <v>10</v>
      </c>
      <c r="C16" s="144">
        <v>102</v>
      </c>
      <c r="D16" s="145">
        <v>108</v>
      </c>
      <c r="E16" s="144">
        <v>210</v>
      </c>
      <c r="F16" s="146">
        <v>106</v>
      </c>
    </row>
    <row r="17" spans="2:6" x14ac:dyDescent="0.3">
      <c r="B17" s="129" t="s">
        <v>11</v>
      </c>
      <c r="C17" s="133">
        <v>36</v>
      </c>
      <c r="D17" s="134">
        <v>57</v>
      </c>
      <c r="E17" s="133">
        <v>93</v>
      </c>
      <c r="F17" s="138">
        <v>49</v>
      </c>
    </row>
    <row r="18" spans="2:6" x14ac:dyDescent="0.3">
      <c r="B18" s="143" t="s">
        <v>12</v>
      </c>
      <c r="C18" s="144">
        <v>73</v>
      </c>
      <c r="D18" s="145">
        <v>66</v>
      </c>
      <c r="E18" s="144">
        <v>139</v>
      </c>
      <c r="F18" s="146">
        <v>68</v>
      </c>
    </row>
    <row r="19" spans="2:6" x14ac:dyDescent="0.3">
      <c r="B19" s="129" t="s">
        <v>13</v>
      </c>
      <c r="C19" s="133">
        <v>69</v>
      </c>
      <c r="D19" s="134">
        <v>85</v>
      </c>
      <c r="E19" s="133">
        <v>154</v>
      </c>
      <c r="F19" s="138">
        <v>77</v>
      </c>
    </row>
    <row r="20" spans="2:6" x14ac:dyDescent="0.3">
      <c r="B20" s="143" t="s">
        <v>14</v>
      </c>
      <c r="C20" s="144">
        <v>90</v>
      </c>
      <c r="D20" s="145">
        <v>95</v>
      </c>
      <c r="E20" s="144">
        <v>185</v>
      </c>
      <c r="F20" s="146">
        <v>92</v>
      </c>
    </row>
    <row r="21" spans="2:6" x14ac:dyDescent="0.3">
      <c r="B21" s="129" t="s">
        <v>15</v>
      </c>
      <c r="C21" s="133">
        <v>79</v>
      </c>
      <c r="D21" s="134">
        <v>70</v>
      </c>
      <c r="E21" s="133">
        <v>149</v>
      </c>
      <c r="F21" s="138">
        <v>76</v>
      </c>
    </row>
    <row r="22" spans="2:6" x14ac:dyDescent="0.3">
      <c r="B22" s="143" t="s">
        <v>16</v>
      </c>
      <c r="C22" s="144">
        <v>69</v>
      </c>
      <c r="D22" s="145">
        <v>28</v>
      </c>
      <c r="E22" s="144">
        <v>97</v>
      </c>
      <c r="F22" s="146">
        <v>51</v>
      </c>
    </row>
    <row r="23" spans="2:6" x14ac:dyDescent="0.3">
      <c r="B23" s="129" t="s">
        <v>17</v>
      </c>
      <c r="C23" s="133">
        <v>64</v>
      </c>
      <c r="D23" s="134">
        <v>62</v>
      </c>
      <c r="E23" s="133">
        <v>126</v>
      </c>
      <c r="F23" s="138">
        <v>65</v>
      </c>
    </row>
    <row r="24" spans="2:6" x14ac:dyDescent="0.3">
      <c r="B24" s="143" t="s">
        <v>163</v>
      </c>
      <c r="C24" s="144">
        <v>54</v>
      </c>
      <c r="D24" s="145">
        <v>35</v>
      </c>
      <c r="E24" s="144">
        <v>89</v>
      </c>
      <c r="F24" s="146">
        <v>46</v>
      </c>
    </row>
    <row r="25" spans="2:6" x14ac:dyDescent="0.3">
      <c r="B25" s="129" t="s">
        <v>18</v>
      </c>
      <c r="C25" s="133">
        <v>12</v>
      </c>
      <c r="D25" s="134">
        <v>21</v>
      </c>
      <c r="E25" s="133">
        <v>33</v>
      </c>
      <c r="F25" s="138">
        <v>12</v>
      </c>
    </row>
    <row r="26" spans="2:6" x14ac:dyDescent="0.3">
      <c r="B26" s="143" t="s">
        <v>19</v>
      </c>
      <c r="C26" s="144">
        <v>58</v>
      </c>
      <c r="D26" s="145">
        <v>46</v>
      </c>
      <c r="E26" s="144">
        <v>104</v>
      </c>
      <c r="F26" s="146">
        <v>55</v>
      </c>
    </row>
    <row r="27" spans="2:6" x14ac:dyDescent="0.3">
      <c r="B27" s="129" t="s">
        <v>20</v>
      </c>
      <c r="C27" s="133">
        <v>13</v>
      </c>
      <c r="D27" s="134">
        <v>46</v>
      </c>
      <c r="E27" s="133">
        <v>59</v>
      </c>
      <c r="F27" s="138">
        <v>29</v>
      </c>
    </row>
    <row r="28" spans="2:6" x14ac:dyDescent="0.3">
      <c r="B28" s="143" t="s">
        <v>21</v>
      </c>
      <c r="C28" s="144">
        <v>65</v>
      </c>
      <c r="D28" s="145">
        <v>77</v>
      </c>
      <c r="E28" s="144">
        <v>142</v>
      </c>
      <c r="F28" s="146">
        <v>72</v>
      </c>
    </row>
    <row r="29" spans="2:6" x14ac:dyDescent="0.3">
      <c r="B29" s="129" t="s">
        <v>22</v>
      </c>
      <c r="C29" s="133">
        <v>17</v>
      </c>
      <c r="D29" s="134">
        <v>31</v>
      </c>
      <c r="E29" s="133">
        <v>48</v>
      </c>
      <c r="F29" s="138">
        <v>20</v>
      </c>
    </row>
    <row r="30" spans="2:6" x14ac:dyDescent="0.3">
      <c r="B30" s="143" t="s">
        <v>23</v>
      </c>
      <c r="C30" s="144">
        <v>62</v>
      </c>
      <c r="D30" s="145">
        <v>68</v>
      </c>
      <c r="E30" s="144">
        <v>130</v>
      </c>
      <c r="F30" s="146">
        <v>66</v>
      </c>
    </row>
    <row r="31" spans="2:6" x14ac:dyDescent="0.3">
      <c r="B31" s="129" t="s">
        <v>24</v>
      </c>
      <c r="C31" s="133">
        <v>15</v>
      </c>
      <c r="D31" s="134">
        <v>41</v>
      </c>
      <c r="E31" s="133">
        <v>56</v>
      </c>
      <c r="F31" s="138">
        <v>25</v>
      </c>
    </row>
    <row r="32" spans="2:6" x14ac:dyDescent="0.3">
      <c r="B32" s="143" t="s">
        <v>164</v>
      </c>
      <c r="C32" s="144">
        <v>100</v>
      </c>
      <c r="D32" s="145">
        <v>103</v>
      </c>
      <c r="E32" s="144">
        <v>203</v>
      </c>
      <c r="F32" s="146">
        <v>102</v>
      </c>
    </row>
    <row r="33" spans="2:6" x14ac:dyDescent="0.3">
      <c r="B33" s="129" t="s">
        <v>25</v>
      </c>
      <c r="C33" s="133">
        <v>75</v>
      </c>
      <c r="D33" s="134">
        <v>1</v>
      </c>
      <c r="E33" s="133">
        <v>76</v>
      </c>
      <c r="F33" s="138">
        <v>38</v>
      </c>
    </row>
    <row r="34" spans="2:6" x14ac:dyDescent="0.3">
      <c r="B34" s="143" t="s">
        <v>26</v>
      </c>
      <c r="C34" s="144">
        <v>51</v>
      </c>
      <c r="D34" s="145">
        <v>30</v>
      </c>
      <c r="E34" s="144">
        <v>81</v>
      </c>
      <c r="F34" s="146">
        <v>44</v>
      </c>
    </row>
    <row r="35" spans="2:6" x14ac:dyDescent="0.3">
      <c r="B35" s="129" t="s">
        <v>27</v>
      </c>
      <c r="C35" s="140">
        <v>9</v>
      </c>
      <c r="D35" s="141">
        <v>20</v>
      </c>
      <c r="E35" s="140">
        <v>29</v>
      </c>
      <c r="F35" s="142">
        <v>11</v>
      </c>
    </row>
    <row r="36" spans="2:6" x14ac:dyDescent="0.3">
      <c r="B36" s="143" t="s">
        <v>28</v>
      </c>
      <c r="C36" s="144">
        <v>51</v>
      </c>
      <c r="D36" s="145">
        <v>58</v>
      </c>
      <c r="E36" s="144">
        <v>109</v>
      </c>
      <c r="F36" s="146">
        <v>58</v>
      </c>
    </row>
    <row r="37" spans="2:6" x14ac:dyDescent="0.3">
      <c r="B37" s="129" t="s">
        <v>29</v>
      </c>
      <c r="C37" s="133">
        <v>108</v>
      </c>
      <c r="D37" s="134">
        <v>114</v>
      </c>
      <c r="E37" s="133">
        <v>222</v>
      </c>
      <c r="F37" s="138">
        <v>111</v>
      </c>
    </row>
    <row r="38" spans="2:6" x14ac:dyDescent="0.3">
      <c r="B38" s="143" t="s">
        <v>30</v>
      </c>
      <c r="C38" s="144">
        <v>20</v>
      </c>
      <c r="D38" s="145">
        <v>23</v>
      </c>
      <c r="E38" s="144">
        <v>43</v>
      </c>
      <c r="F38" s="146">
        <v>17</v>
      </c>
    </row>
    <row r="39" spans="2:6" x14ac:dyDescent="0.3">
      <c r="B39" s="129" t="s">
        <v>31</v>
      </c>
      <c r="C39" s="133">
        <v>66</v>
      </c>
      <c r="D39" s="134">
        <v>53</v>
      </c>
      <c r="E39" s="133">
        <v>119</v>
      </c>
      <c r="F39" s="138">
        <v>62</v>
      </c>
    </row>
    <row r="40" spans="2:6" x14ac:dyDescent="0.3">
      <c r="B40" s="143" t="s">
        <v>32</v>
      </c>
      <c r="C40" s="144">
        <v>113</v>
      </c>
      <c r="D40" s="145">
        <v>111</v>
      </c>
      <c r="E40" s="144">
        <v>224</v>
      </c>
      <c r="F40" s="146">
        <v>112</v>
      </c>
    </row>
    <row r="41" spans="2:6" x14ac:dyDescent="0.3">
      <c r="B41" s="129" t="s">
        <v>33</v>
      </c>
      <c r="C41" s="133">
        <v>108</v>
      </c>
      <c r="D41" s="134">
        <v>109</v>
      </c>
      <c r="E41" s="133">
        <v>217</v>
      </c>
      <c r="F41" s="138">
        <v>108</v>
      </c>
    </row>
    <row r="42" spans="2:6" x14ac:dyDescent="0.3">
      <c r="B42" s="143" t="s">
        <v>34</v>
      </c>
      <c r="C42" s="144">
        <v>29</v>
      </c>
      <c r="D42" s="145">
        <v>48</v>
      </c>
      <c r="E42" s="144">
        <v>77</v>
      </c>
      <c r="F42" s="146">
        <v>40</v>
      </c>
    </row>
    <row r="43" spans="2:6" x14ac:dyDescent="0.3">
      <c r="B43" s="129" t="s">
        <v>35</v>
      </c>
      <c r="C43" s="133">
        <v>96</v>
      </c>
      <c r="D43" s="134">
        <v>105</v>
      </c>
      <c r="E43" s="133">
        <v>201</v>
      </c>
      <c r="F43" s="138">
        <v>99</v>
      </c>
    </row>
    <row r="44" spans="2:6" x14ac:dyDescent="0.3">
      <c r="B44" s="143" t="s">
        <v>36</v>
      </c>
      <c r="C44" s="144">
        <v>48</v>
      </c>
      <c r="D44" s="145">
        <v>63</v>
      </c>
      <c r="E44" s="144">
        <v>111</v>
      </c>
      <c r="F44" s="146">
        <v>59</v>
      </c>
    </row>
    <row r="45" spans="2:6" x14ac:dyDescent="0.3">
      <c r="B45" s="129" t="s">
        <v>37</v>
      </c>
      <c r="C45" s="133">
        <v>9</v>
      </c>
      <c r="D45" s="134">
        <v>1</v>
      </c>
      <c r="E45" s="133">
        <v>10</v>
      </c>
      <c r="F45" s="138">
        <v>7</v>
      </c>
    </row>
    <row r="46" spans="2:6" x14ac:dyDescent="0.3">
      <c r="B46" s="143" t="s">
        <v>38</v>
      </c>
      <c r="C46" s="144">
        <v>72</v>
      </c>
      <c r="D46" s="145">
        <v>61</v>
      </c>
      <c r="E46" s="144">
        <v>133</v>
      </c>
      <c r="F46" s="146">
        <v>67</v>
      </c>
    </row>
    <row r="47" spans="2:6" x14ac:dyDescent="0.3">
      <c r="B47" s="129" t="s">
        <v>165</v>
      </c>
      <c r="C47" s="133">
        <v>74</v>
      </c>
      <c r="D47" s="134">
        <v>65</v>
      </c>
      <c r="E47" s="133">
        <v>139</v>
      </c>
      <c r="F47" s="138">
        <v>68</v>
      </c>
    </row>
    <row r="48" spans="2:6" x14ac:dyDescent="0.3">
      <c r="B48" s="143" t="s">
        <v>39</v>
      </c>
      <c r="C48" s="144">
        <v>1</v>
      </c>
      <c r="D48" s="145">
        <v>1</v>
      </c>
      <c r="E48" s="144">
        <v>2</v>
      </c>
      <c r="F48" s="146">
        <v>1</v>
      </c>
    </row>
    <row r="49" spans="2:6" x14ac:dyDescent="0.3">
      <c r="B49" s="129" t="s">
        <v>40</v>
      </c>
      <c r="C49" s="133">
        <v>27</v>
      </c>
      <c r="D49" s="134">
        <v>15</v>
      </c>
      <c r="E49" s="133">
        <v>42</v>
      </c>
      <c r="F49" s="138">
        <v>16</v>
      </c>
    </row>
    <row r="50" spans="2:6" x14ac:dyDescent="0.3">
      <c r="B50" s="143" t="s">
        <v>41</v>
      </c>
      <c r="C50" s="144">
        <v>27</v>
      </c>
      <c r="D50" s="145">
        <v>56</v>
      </c>
      <c r="E50" s="144">
        <v>83</v>
      </c>
      <c r="F50" s="146">
        <v>45</v>
      </c>
    </row>
    <row r="51" spans="2:6" x14ac:dyDescent="0.3">
      <c r="B51" s="129" t="s">
        <v>166</v>
      </c>
      <c r="C51" s="133">
        <v>93</v>
      </c>
      <c r="D51" s="134">
        <v>84</v>
      </c>
      <c r="E51" s="133">
        <v>177</v>
      </c>
      <c r="F51" s="138">
        <v>90</v>
      </c>
    </row>
    <row r="52" spans="2:6" x14ac:dyDescent="0.3">
      <c r="B52" s="143" t="s">
        <v>42</v>
      </c>
      <c r="C52" s="144">
        <v>84</v>
      </c>
      <c r="D52" s="145">
        <v>91</v>
      </c>
      <c r="E52" s="144">
        <v>175</v>
      </c>
      <c r="F52" s="146">
        <v>89</v>
      </c>
    </row>
    <row r="53" spans="2:6" x14ac:dyDescent="0.3">
      <c r="B53" s="129" t="s">
        <v>43</v>
      </c>
      <c r="C53" s="133">
        <v>54</v>
      </c>
      <c r="D53" s="134">
        <v>48</v>
      </c>
      <c r="E53" s="133">
        <v>102</v>
      </c>
      <c r="F53" s="138">
        <v>53</v>
      </c>
    </row>
    <row r="54" spans="2:6" x14ac:dyDescent="0.3">
      <c r="B54" s="143" t="s">
        <v>44</v>
      </c>
      <c r="C54" s="144">
        <v>114</v>
      </c>
      <c r="D54" s="145">
        <v>112</v>
      </c>
      <c r="E54" s="144">
        <v>226</v>
      </c>
      <c r="F54" s="146">
        <v>114</v>
      </c>
    </row>
    <row r="55" spans="2:6" x14ac:dyDescent="0.3">
      <c r="B55" s="129" t="s">
        <v>45</v>
      </c>
      <c r="C55" s="133">
        <v>19</v>
      </c>
      <c r="D55" s="134">
        <v>22</v>
      </c>
      <c r="E55" s="133">
        <v>41</v>
      </c>
      <c r="F55" s="138">
        <v>15</v>
      </c>
    </row>
    <row r="56" spans="2:6" x14ac:dyDescent="0.3">
      <c r="B56" s="143" t="s">
        <v>46</v>
      </c>
      <c r="C56" s="144">
        <v>22</v>
      </c>
      <c r="D56" s="145">
        <v>1</v>
      </c>
      <c r="E56" s="144">
        <v>23</v>
      </c>
      <c r="F56" s="146">
        <v>10</v>
      </c>
    </row>
    <row r="57" spans="2:6" x14ac:dyDescent="0.3">
      <c r="B57" s="129" t="s">
        <v>47</v>
      </c>
      <c r="C57" s="133">
        <v>99</v>
      </c>
      <c r="D57" s="134">
        <v>102</v>
      </c>
      <c r="E57" s="133">
        <v>201</v>
      </c>
      <c r="F57" s="138">
        <v>99</v>
      </c>
    </row>
    <row r="58" spans="2:6" x14ac:dyDescent="0.3">
      <c r="B58" s="143" t="s">
        <v>48</v>
      </c>
      <c r="C58" s="144">
        <v>57</v>
      </c>
      <c r="D58" s="145">
        <v>48</v>
      </c>
      <c r="E58" s="144">
        <v>105</v>
      </c>
      <c r="F58" s="146">
        <v>56</v>
      </c>
    </row>
    <row r="59" spans="2:6" x14ac:dyDescent="0.3">
      <c r="B59" s="129" t="s">
        <v>49</v>
      </c>
      <c r="C59" s="133">
        <v>46</v>
      </c>
      <c r="D59" s="134">
        <v>59</v>
      </c>
      <c r="E59" s="133">
        <v>105</v>
      </c>
      <c r="F59" s="138">
        <v>56</v>
      </c>
    </row>
    <row r="60" spans="2:6" x14ac:dyDescent="0.3">
      <c r="B60" s="143" t="s">
        <v>50</v>
      </c>
      <c r="C60" s="144">
        <v>29</v>
      </c>
      <c r="D60" s="145">
        <v>33</v>
      </c>
      <c r="E60" s="144">
        <v>62</v>
      </c>
      <c r="F60" s="146">
        <v>33</v>
      </c>
    </row>
    <row r="61" spans="2:6" x14ac:dyDescent="0.3">
      <c r="B61" s="129" t="s">
        <v>51</v>
      </c>
      <c r="C61" s="133">
        <v>107</v>
      </c>
      <c r="D61" s="134">
        <v>101</v>
      </c>
      <c r="E61" s="133">
        <v>208</v>
      </c>
      <c r="F61" s="138">
        <v>105</v>
      </c>
    </row>
    <row r="62" spans="2:6" x14ac:dyDescent="0.3">
      <c r="B62" s="143" t="s">
        <v>52</v>
      </c>
      <c r="C62" s="144">
        <v>22</v>
      </c>
      <c r="D62" s="145">
        <v>29</v>
      </c>
      <c r="E62" s="144">
        <v>51</v>
      </c>
      <c r="F62" s="146">
        <v>22</v>
      </c>
    </row>
    <row r="63" spans="2:6" x14ac:dyDescent="0.3">
      <c r="B63" s="129" t="s">
        <v>53</v>
      </c>
      <c r="C63" s="133">
        <v>76</v>
      </c>
      <c r="D63" s="134">
        <v>72</v>
      </c>
      <c r="E63" s="133">
        <v>148</v>
      </c>
      <c r="F63" s="138">
        <v>75</v>
      </c>
    </row>
    <row r="64" spans="2:6" x14ac:dyDescent="0.3">
      <c r="B64" s="143" t="s">
        <v>54</v>
      </c>
      <c r="C64" s="144">
        <v>6</v>
      </c>
      <c r="D64" s="145">
        <v>1</v>
      </c>
      <c r="E64" s="144">
        <v>7</v>
      </c>
      <c r="F64" s="146">
        <v>5</v>
      </c>
    </row>
    <row r="65" spans="2:6" x14ac:dyDescent="0.3">
      <c r="B65" s="129" t="s">
        <v>167</v>
      </c>
      <c r="C65" s="133">
        <v>96</v>
      </c>
      <c r="D65" s="134">
        <v>94</v>
      </c>
      <c r="E65" s="133">
        <v>190</v>
      </c>
      <c r="F65" s="138">
        <v>94</v>
      </c>
    </row>
    <row r="66" spans="2:6" x14ac:dyDescent="0.3">
      <c r="B66" s="143" t="s">
        <v>55</v>
      </c>
      <c r="C66" s="147">
        <v>111</v>
      </c>
      <c r="D66" s="148">
        <v>106</v>
      </c>
      <c r="E66" s="147">
        <v>217</v>
      </c>
      <c r="F66" s="149">
        <v>108</v>
      </c>
    </row>
    <row r="67" spans="2:6" x14ac:dyDescent="0.3">
      <c r="B67" s="129" t="s">
        <v>56</v>
      </c>
      <c r="C67" s="133">
        <v>80</v>
      </c>
      <c r="D67" s="134">
        <v>79</v>
      </c>
      <c r="E67" s="133">
        <v>159</v>
      </c>
      <c r="F67" s="138">
        <v>78</v>
      </c>
    </row>
    <row r="68" spans="2:6" x14ac:dyDescent="0.3">
      <c r="B68" s="143" t="s">
        <v>57</v>
      </c>
      <c r="C68" s="144">
        <v>59</v>
      </c>
      <c r="D68" s="145">
        <v>60</v>
      </c>
      <c r="E68" s="144">
        <v>119</v>
      </c>
      <c r="F68" s="146">
        <v>62</v>
      </c>
    </row>
    <row r="69" spans="2:6" x14ac:dyDescent="0.3">
      <c r="B69" s="129" t="s">
        <v>58</v>
      </c>
      <c r="C69" s="133">
        <v>1</v>
      </c>
      <c r="D69" s="134">
        <v>1</v>
      </c>
      <c r="E69" s="133">
        <v>2</v>
      </c>
      <c r="F69" s="138">
        <v>1</v>
      </c>
    </row>
    <row r="70" spans="2:6" x14ac:dyDescent="0.3">
      <c r="B70" s="143" t="s">
        <v>59</v>
      </c>
      <c r="C70" s="144">
        <v>44</v>
      </c>
      <c r="D70" s="145">
        <v>54</v>
      </c>
      <c r="E70" s="144">
        <v>98</v>
      </c>
      <c r="F70" s="146">
        <v>52</v>
      </c>
    </row>
    <row r="71" spans="2:6" x14ac:dyDescent="0.3">
      <c r="B71" s="129" t="s">
        <v>60</v>
      </c>
      <c r="C71" s="133">
        <v>43</v>
      </c>
      <c r="D71" s="134">
        <v>69</v>
      </c>
      <c r="E71" s="133">
        <v>112</v>
      </c>
      <c r="F71" s="138">
        <v>61</v>
      </c>
    </row>
    <row r="72" spans="2:6" x14ac:dyDescent="0.3">
      <c r="B72" s="143" t="s">
        <v>61</v>
      </c>
      <c r="C72" s="144">
        <v>33</v>
      </c>
      <c r="D72" s="145">
        <v>43</v>
      </c>
      <c r="E72" s="144">
        <v>76</v>
      </c>
      <c r="F72" s="146">
        <v>38</v>
      </c>
    </row>
    <row r="73" spans="2:6" x14ac:dyDescent="0.3">
      <c r="B73" s="129" t="s">
        <v>62</v>
      </c>
      <c r="C73" s="133">
        <v>40</v>
      </c>
      <c r="D73" s="134">
        <v>19</v>
      </c>
      <c r="E73" s="133">
        <v>59</v>
      </c>
      <c r="F73" s="138">
        <v>29</v>
      </c>
    </row>
    <row r="74" spans="2:6" x14ac:dyDescent="0.3">
      <c r="B74" s="143" t="s">
        <v>63</v>
      </c>
      <c r="C74" s="144">
        <v>92</v>
      </c>
      <c r="D74" s="145">
        <v>87</v>
      </c>
      <c r="E74" s="144">
        <v>179</v>
      </c>
      <c r="F74" s="146">
        <v>91</v>
      </c>
    </row>
    <row r="75" spans="2:6" x14ac:dyDescent="0.3">
      <c r="B75" s="129" t="s">
        <v>64</v>
      </c>
      <c r="C75" s="133">
        <v>26</v>
      </c>
      <c r="D75" s="134">
        <v>31</v>
      </c>
      <c r="E75" s="133">
        <v>57</v>
      </c>
      <c r="F75" s="138">
        <v>27</v>
      </c>
    </row>
    <row r="76" spans="2:6" x14ac:dyDescent="0.3">
      <c r="B76" s="143" t="s">
        <v>65</v>
      </c>
      <c r="C76" s="144">
        <v>86</v>
      </c>
      <c r="D76" s="145">
        <v>74</v>
      </c>
      <c r="E76" s="144">
        <v>160</v>
      </c>
      <c r="F76" s="146">
        <v>80</v>
      </c>
    </row>
    <row r="77" spans="2:6" x14ac:dyDescent="0.3">
      <c r="B77" s="129" t="s">
        <v>66</v>
      </c>
      <c r="C77" s="133">
        <v>69</v>
      </c>
      <c r="D77" s="134">
        <v>90</v>
      </c>
      <c r="E77" s="133">
        <v>159</v>
      </c>
      <c r="F77" s="138">
        <v>78</v>
      </c>
    </row>
    <row r="78" spans="2:6" x14ac:dyDescent="0.3">
      <c r="B78" s="143" t="s">
        <v>67</v>
      </c>
      <c r="C78" s="144">
        <v>5</v>
      </c>
      <c r="D78" s="145">
        <v>13</v>
      </c>
      <c r="E78" s="144">
        <v>18</v>
      </c>
      <c r="F78" s="146">
        <v>9</v>
      </c>
    </row>
    <row r="79" spans="2:6" x14ac:dyDescent="0.3">
      <c r="B79" s="129" t="s">
        <v>68</v>
      </c>
      <c r="C79" s="133">
        <v>7</v>
      </c>
      <c r="D79" s="134">
        <v>1</v>
      </c>
      <c r="E79" s="133">
        <v>8</v>
      </c>
      <c r="F79" s="138">
        <v>6</v>
      </c>
    </row>
    <row r="80" spans="2:6" x14ac:dyDescent="0.3">
      <c r="B80" s="143" t="s">
        <v>69</v>
      </c>
      <c r="C80" s="144">
        <v>42</v>
      </c>
      <c r="D80" s="145">
        <v>38</v>
      </c>
      <c r="E80" s="144">
        <v>80</v>
      </c>
      <c r="F80" s="146">
        <v>43</v>
      </c>
    </row>
    <row r="81" spans="2:6" x14ac:dyDescent="0.3">
      <c r="B81" s="129" t="s">
        <v>168</v>
      </c>
      <c r="C81" s="133">
        <v>36</v>
      </c>
      <c r="D81" s="134">
        <v>17</v>
      </c>
      <c r="E81" s="133">
        <v>53</v>
      </c>
      <c r="F81" s="138">
        <v>23</v>
      </c>
    </row>
    <row r="82" spans="2:6" x14ac:dyDescent="0.3">
      <c r="B82" s="143" t="s">
        <v>70</v>
      </c>
      <c r="C82" s="144">
        <v>61</v>
      </c>
      <c r="D82" s="145">
        <v>81</v>
      </c>
      <c r="E82" s="144">
        <v>142</v>
      </c>
      <c r="F82" s="146">
        <v>72</v>
      </c>
    </row>
    <row r="83" spans="2:6" x14ac:dyDescent="0.3">
      <c r="B83" s="129" t="s">
        <v>71</v>
      </c>
      <c r="C83" s="133">
        <v>82</v>
      </c>
      <c r="D83" s="134">
        <v>83</v>
      </c>
      <c r="E83" s="133">
        <v>165</v>
      </c>
      <c r="F83" s="138">
        <v>83</v>
      </c>
    </row>
    <row r="84" spans="2:6" x14ac:dyDescent="0.3">
      <c r="B84" s="143" t="s">
        <v>72</v>
      </c>
      <c r="C84" s="144">
        <v>41</v>
      </c>
      <c r="D84" s="145">
        <v>48</v>
      </c>
      <c r="E84" s="144">
        <v>89</v>
      </c>
      <c r="F84" s="146">
        <v>46</v>
      </c>
    </row>
    <row r="85" spans="2:6" x14ac:dyDescent="0.3">
      <c r="B85" s="129" t="s">
        <v>73</v>
      </c>
      <c r="C85" s="133">
        <v>110</v>
      </c>
      <c r="D85" s="134">
        <v>110</v>
      </c>
      <c r="E85" s="133">
        <v>220</v>
      </c>
      <c r="F85" s="138">
        <v>110</v>
      </c>
    </row>
    <row r="86" spans="2:6" x14ac:dyDescent="0.3">
      <c r="B86" s="143" t="s">
        <v>74</v>
      </c>
      <c r="C86" s="144">
        <v>91</v>
      </c>
      <c r="D86" s="145">
        <v>96</v>
      </c>
      <c r="E86" s="144">
        <v>187</v>
      </c>
      <c r="F86" s="146">
        <v>93</v>
      </c>
    </row>
    <row r="87" spans="2:6" x14ac:dyDescent="0.3">
      <c r="B87" s="129" t="s">
        <v>75</v>
      </c>
      <c r="C87" s="133">
        <v>47</v>
      </c>
      <c r="D87" s="134">
        <v>64</v>
      </c>
      <c r="E87" s="133">
        <v>111</v>
      </c>
      <c r="F87" s="138">
        <v>59</v>
      </c>
    </row>
    <row r="88" spans="2:6" x14ac:dyDescent="0.3">
      <c r="B88" s="143" t="s">
        <v>76</v>
      </c>
      <c r="C88" s="144">
        <v>68</v>
      </c>
      <c r="D88" s="145">
        <v>71</v>
      </c>
      <c r="E88" s="144">
        <v>139</v>
      </c>
      <c r="F88" s="146">
        <v>68</v>
      </c>
    </row>
    <row r="89" spans="2:6" x14ac:dyDescent="0.3">
      <c r="B89" s="129" t="s">
        <v>77</v>
      </c>
      <c r="C89" s="133">
        <v>112</v>
      </c>
      <c r="D89" s="134">
        <v>113</v>
      </c>
      <c r="E89" s="133">
        <v>225</v>
      </c>
      <c r="F89" s="138">
        <v>113</v>
      </c>
    </row>
    <row r="90" spans="2:6" x14ac:dyDescent="0.3">
      <c r="B90" s="143" t="s">
        <v>78</v>
      </c>
      <c r="C90" s="144">
        <v>56</v>
      </c>
      <c r="D90" s="145">
        <v>37</v>
      </c>
      <c r="E90" s="144">
        <v>93</v>
      </c>
      <c r="F90" s="146">
        <v>49</v>
      </c>
    </row>
    <row r="91" spans="2:6" x14ac:dyDescent="0.3">
      <c r="B91" s="129" t="s">
        <v>79</v>
      </c>
      <c r="C91" s="133">
        <v>44</v>
      </c>
      <c r="D91" s="134">
        <v>14</v>
      </c>
      <c r="E91" s="133">
        <v>58</v>
      </c>
      <c r="F91" s="138">
        <v>28</v>
      </c>
    </row>
    <row r="92" spans="2:6" x14ac:dyDescent="0.3">
      <c r="B92" s="143" t="s">
        <v>80</v>
      </c>
      <c r="C92" s="144">
        <v>35</v>
      </c>
      <c r="D92" s="145">
        <v>33</v>
      </c>
      <c r="E92" s="144">
        <v>68</v>
      </c>
      <c r="F92" s="146">
        <v>35</v>
      </c>
    </row>
    <row r="93" spans="2:6" x14ac:dyDescent="0.3">
      <c r="B93" s="129" t="s">
        <v>81</v>
      </c>
      <c r="C93" s="133">
        <v>29</v>
      </c>
      <c r="D93" s="134">
        <v>38</v>
      </c>
      <c r="E93" s="133">
        <v>67</v>
      </c>
      <c r="F93" s="138">
        <v>34</v>
      </c>
    </row>
    <row r="94" spans="2:6" x14ac:dyDescent="0.3">
      <c r="B94" s="143" t="s">
        <v>169</v>
      </c>
      <c r="C94" s="144">
        <v>34</v>
      </c>
      <c r="D94" s="145">
        <v>26</v>
      </c>
      <c r="E94" s="144">
        <v>60</v>
      </c>
      <c r="F94" s="146">
        <v>32</v>
      </c>
    </row>
    <row r="95" spans="2:6" x14ac:dyDescent="0.3">
      <c r="B95" s="129" t="s">
        <v>170</v>
      </c>
      <c r="C95" s="133">
        <v>14</v>
      </c>
      <c r="D95" s="134">
        <v>23</v>
      </c>
      <c r="E95" s="133">
        <v>37</v>
      </c>
      <c r="F95" s="138">
        <v>13</v>
      </c>
    </row>
    <row r="96" spans="2:6" x14ac:dyDescent="0.3">
      <c r="B96" s="143" t="s">
        <v>82</v>
      </c>
      <c r="C96" s="144">
        <v>29</v>
      </c>
      <c r="D96" s="145">
        <v>48</v>
      </c>
      <c r="E96" s="144">
        <v>77</v>
      </c>
      <c r="F96" s="146">
        <v>40</v>
      </c>
    </row>
    <row r="97" spans="2:6" x14ac:dyDescent="0.3">
      <c r="B97" s="129" t="s">
        <v>83</v>
      </c>
      <c r="C97" s="140">
        <v>18</v>
      </c>
      <c r="D97" s="141">
        <v>38</v>
      </c>
      <c r="E97" s="140">
        <v>56</v>
      </c>
      <c r="F97" s="142">
        <v>25</v>
      </c>
    </row>
    <row r="98" spans="2:6" x14ac:dyDescent="0.3">
      <c r="B98" s="143" t="s">
        <v>84</v>
      </c>
      <c r="C98" s="144">
        <v>48</v>
      </c>
      <c r="D98" s="145">
        <v>1</v>
      </c>
      <c r="E98" s="144">
        <v>49</v>
      </c>
      <c r="F98" s="146">
        <v>21</v>
      </c>
    </row>
    <row r="99" spans="2:6" x14ac:dyDescent="0.3">
      <c r="B99" s="129" t="s">
        <v>85</v>
      </c>
      <c r="C99" s="133">
        <v>53</v>
      </c>
      <c r="D99" s="134">
        <v>67</v>
      </c>
      <c r="E99" s="133">
        <v>120</v>
      </c>
      <c r="F99" s="138">
        <v>64</v>
      </c>
    </row>
    <row r="100" spans="2:6" x14ac:dyDescent="0.3">
      <c r="B100" s="143" t="s">
        <v>86</v>
      </c>
      <c r="C100" s="144">
        <v>11</v>
      </c>
      <c r="D100" s="145">
        <v>1</v>
      </c>
      <c r="E100" s="144">
        <v>12</v>
      </c>
      <c r="F100" s="146">
        <v>8</v>
      </c>
    </row>
    <row r="101" spans="2:6" x14ac:dyDescent="0.3">
      <c r="B101" s="129" t="s">
        <v>87</v>
      </c>
      <c r="C101" s="133">
        <v>38</v>
      </c>
      <c r="D101" s="134">
        <v>1</v>
      </c>
      <c r="E101" s="133">
        <v>39</v>
      </c>
      <c r="F101" s="138">
        <v>14</v>
      </c>
    </row>
    <row r="102" spans="2:6" x14ac:dyDescent="0.3">
      <c r="B102" s="143" t="s">
        <v>88</v>
      </c>
      <c r="C102" s="144">
        <v>94</v>
      </c>
      <c r="D102" s="145">
        <v>98</v>
      </c>
      <c r="E102" s="144">
        <v>192</v>
      </c>
      <c r="F102" s="146">
        <v>96</v>
      </c>
    </row>
    <row r="103" spans="2:6" x14ac:dyDescent="0.3">
      <c r="B103" s="129" t="s">
        <v>89</v>
      </c>
      <c r="C103" s="133">
        <v>8</v>
      </c>
      <c r="D103" s="134">
        <v>35</v>
      </c>
      <c r="E103" s="133">
        <v>43</v>
      </c>
      <c r="F103" s="138">
        <v>17</v>
      </c>
    </row>
    <row r="104" spans="2:6" x14ac:dyDescent="0.3">
      <c r="B104" s="143" t="s">
        <v>171</v>
      </c>
      <c r="C104" s="144">
        <v>103</v>
      </c>
      <c r="D104" s="145">
        <v>104</v>
      </c>
      <c r="E104" s="144">
        <v>207</v>
      </c>
      <c r="F104" s="146">
        <v>104</v>
      </c>
    </row>
    <row r="105" spans="2:6" x14ac:dyDescent="0.3">
      <c r="B105" s="129" t="s">
        <v>90</v>
      </c>
      <c r="C105" s="133">
        <v>105</v>
      </c>
      <c r="D105" s="134">
        <v>107</v>
      </c>
      <c r="E105" s="133">
        <v>212</v>
      </c>
      <c r="F105" s="138">
        <v>107</v>
      </c>
    </row>
    <row r="106" spans="2:6" x14ac:dyDescent="0.3">
      <c r="B106" s="143" t="s">
        <v>91</v>
      </c>
      <c r="C106" s="144">
        <v>115</v>
      </c>
      <c r="D106" s="145">
        <v>115</v>
      </c>
      <c r="E106" s="144">
        <v>230</v>
      </c>
      <c r="F106" s="146">
        <v>115</v>
      </c>
    </row>
    <row r="107" spans="2:6" x14ac:dyDescent="0.3">
      <c r="B107" s="129" t="s">
        <v>92</v>
      </c>
      <c r="C107" s="133">
        <v>101</v>
      </c>
      <c r="D107" s="134">
        <v>93</v>
      </c>
      <c r="E107" s="133">
        <v>194</v>
      </c>
      <c r="F107" s="138">
        <v>97</v>
      </c>
    </row>
    <row r="108" spans="2:6" x14ac:dyDescent="0.3">
      <c r="B108" s="143" t="s">
        <v>93</v>
      </c>
      <c r="C108" s="144">
        <v>63</v>
      </c>
      <c r="D108" s="145">
        <v>78</v>
      </c>
      <c r="E108" s="144">
        <v>141</v>
      </c>
      <c r="F108" s="146">
        <v>71</v>
      </c>
    </row>
    <row r="109" spans="2:6" x14ac:dyDescent="0.3">
      <c r="B109" s="129" t="s">
        <v>94</v>
      </c>
      <c r="C109" s="133">
        <v>88</v>
      </c>
      <c r="D109" s="134">
        <v>72</v>
      </c>
      <c r="E109" s="133">
        <v>160</v>
      </c>
      <c r="F109" s="138">
        <v>80</v>
      </c>
    </row>
    <row r="110" spans="2:6" x14ac:dyDescent="0.3">
      <c r="B110" s="143" t="s">
        <v>95</v>
      </c>
      <c r="C110" s="144">
        <v>94</v>
      </c>
      <c r="D110" s="145">
        <v>100</v>
      </c>
      <c r="E110" s="144">
        <v>194</v>
      </c>
      <c r="F110" s="146">
        <v>97</v>
      </c>
    </row>
    <row r="111" spans="2:6" x14ac:dyDescent="0.3">
      <c r="B111" s="129" t="s">
        <v>96</v>
      </c>
      <c r="C111" s="133">
        <v>81</v>
      </c>
      <c r="D111" s="134">
        <v>88</v>
      </c>
      <c r="E111" s="133">
        <v>169</v>
      </c>
      <c r="F111" s="138">
        <v>87</v>
      </c>
    </row>
    <row r="112" spans="2:6" x14ac:dyDescent="0.3">
      <c r="B112" s="143" t="s">
        <v>97</v>
      </c>
      <c r="C112" s="144">
        <v>98</v>
      </c>
      <c r="D112" s="145">
        <v>92</v>
      </c>
      <c r="E112" s="144">
        <v>190</v>
      </c>
      <c r="F112" s="146">
        <v>94</v>
      </c>
    </row>
    <row r="113" spans="2:6" x14ac:dyDescent="0.3">
      <c r="B113" s="129" t="s">
        <v>98</v>
      </c>
      <c r="C113" s="133">
        <v>67</v>
      </c>
      <c r="D113" s="134">
        <v>76</v>
      </c>
      <c r="E113" s="133">
        <v>143</v>
      </c>
      <c r="F113" s="138">
        <v>74</v>
      </c>
    </row>
    <row r="114" spans="2:6" x14ac:dyDescent="0.3">
      <c r="B114" s="143" t="s">
        <v>99</v>
      </c>
      <c r="C114" s="144">
        <v>104</v>
      </c>
      <c r="D114" s="145">
        <v>97</v>
      </c>
      <c r="E114" s="144">
        <v>201</v>
      </c>
      <c r="F114" s="146">
        <v>99</v>
      </c>
    </row>
    <row r="115" spans="2:6" x14ac:dyDescent="0.3">
      <c r="B115" s="129" t="s">
        <v>172</v>
      </c>
      <c r="C115" s="133">
        <v>106</v>
      </c>
      <c r="D115" s="134">
        <v>99</v>
      </c>
      <c r="E115" s="133">
        <v>205</v>
      </c>
      <c r="F115" s="138">
        <v>103</v>
      </c>
    </row>
    <row r="116" spans="2:6" x14ac:dyDescent="0.3">
      <c r="B116" s="143" t="s">
        <v>173</v>
      </c>
      <c r="C116" s="144">
        <v>78</v>
      </c>
      <c r="D116" s="145">
        <v>25</v>
      </c>
      <c r="E116" s="144">
        <v>103</v>
      </c>
      <c r="F116" s="146">
        <v>54</v>
      </c>
    </row>
    <row r="117" spans="2:6" x14ac:dyDescent="0.3">
      <c r="B117" s="129" t="s">
        <v>100</v>
      </c>
      <c r="C117" s="133">
        <v>87</v>
      </c>
      <c r="D117" s="134">
        <v>75</v>
      </c>
      <c r="E117" s="133">
        <v>162</v>
      </c>
      <c r="F117" s="138">
        <v>82</v>
      </c>
    </row>
    <row r="118" spans="2:6" x14ac:dyDescent="0.3">
      <c r="B118" s="143" t="s">
        <v>101</v>
      </c>
      <c r="C118" s="144">
        <v>1</v>
      </c>
      <c r="D118" s="145">
        <v>1</v>
      </c>
      <c r="E118" s="144">
        <v>2</v>
      </c>
      <c r="F118" s="146">
        <v>1</v>
      </c>
    </row>
    <row r="119" spans="2:6" ht="15" thickBot="1" x14ac:dyDescent="0.35">
      <c r="B119" s="130" t="s">
        <v>174</v>
      </c>
      <c r="C119" s="135">
        <v>59</v>
      </c>
      <c r="D119" s="136">
        <v>16</v>
      </c>
      <c r="E119" s="135">
        <v>75</v>
      </c>
      <c r="F119" s="139">
        <v>37</v>
      </c>
    </row>
    <row r="120" spans="2:6" ht="15" thickTop="1" x14ac:dyDescent="0.3"/>
    <row r="121" spans="2:6" x14ac:dyDescent="0.3">
      <c r="B121" s="63" t="s">
        <v>160</v>
      </c>
    </row>
    <row r="122" spans="2:6" x14ac:dyDescent="0.3">
      <c r="B122" s="127" t="s">
        <v>210</v>
      </c>
      <c r="C122" s="62"/>
      <c r="D122" s="62"/>
      <c r="E122" s="62"/>
      <c r="F122" s="62"/>
    </row>
  </sheetData>
  <autoFilter ref="B4:F119"/>
  <mergeCells count="1">
    <mergeCell ref="B3:F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25"/>
  <sheetViews>
    <sheetView zoomScale="115" zoomScaleNormal="115" workbookViewId="0">
      <pane xSplit="2" ySplit="5" topLeftCell="C30" activePane="bottomRight" state="frozen"/>
      <selection pane="topRight" activeCell="C1" sqref="C1"/>
      <selection pane="bottomLeft" activeCell="A6" sqref="A6"/>
      <selection pane="bottomRight" activeCell="B4" sqref="B4"/>
    </sheetView>
  </sheetViews>
  <sheetFormatPr defaultRowHeight="14.4" x14ac:dyDescent="0.3"/>
  <cols>
    <col min="2" max="2" width="13.21875" customWidth="1"/>
  </cols>
  <sheetData>
    <row r="1" spans="2:18" ht="15.6" x14ac:dyDescent="0.3">
      <c r="B1" s="150" t="s">
        <v>217</v>
      </c>
    </row>
    <row r="2" spans="2:18" ht="15" thickBot="1" x14ac:dyDescent="0.35"/>
    <row r="3" spans="2:18" ht="15" thickTop="1" x14ac:dyDescent="0.3">
      <c r="B3" s="272" t="s">
        <v>235</v>
      </c>
      <c r="C3" s="273"/>
      <c r="D3" s="273"/>
      <c r="E3" s="273"/>
      <c r="F3" s="273"/>
      <c r="G3" s="273"/>
      <c r="H3" s="273"/>
      <c r="I3" s="273"/>
      <c r="J3" s="273"/>
      <c r="K3" s="273"/>
      <c r="L3" s="273"/>
      <c r="M3" s="273"/>
      <c r="N3" s="273"/>
      <c r="O3" s="273"/>
      <c r="P3" s="273"/>
      <c r="Q3" s="273"/>
      <c r="R3" s="274"/>
    </row>
    <row r="4" spans="2:18" x14ac:dyDescent="0.3">
      <c r="B4" s="161"/>
      <c r="C4" s="271" t="s">
        <v>117</v>
      </c>
      <c r="D4" s="271"/>
      <c r="E4" s="271"/>
      <c r="F4" s="271"/>
      <c r="G4" s="271"/>
      <c r="H4" s="271"/>
      <c r="I4" s="271"/>
      <c r="J4" s="271"/>
      <c r="K4" s="271"/>
      <c r="L4" s="271"/>
      <c r="M4" s="271"/>
      <c r="N4" s="271" t="s">
        <v>118</v>
      </c>
      <c r="O4" s="271"/>
      <c r="P4" s="271"/>
      <c r="Q4" s="271"/>
      <c r="R4" s="271"/>
    </row>
    <row r="5" spans="2:18" ht="71.400000000000006" x14ac:dyDescent="0.3">
      <c r="B5" s="162" t="s">
        <v>102</v>
      </c>
      <c r="C5" s="163" t="s">
        <v>130</v>
      </c>
      <c r="D5" s="164" t="s">
        <v>131</v>
      </c>
      <c r="E5" s="164" t="s">
        <v>132</v>
      </c>
      <c r="F5" s="164" t="s">
        <v>140</v>
      </c>
      <c r="G5" s="164" t="s">
        <v>134</v>
      </c>
      <c r="H5" s="164" t="s">
        <v>135</v>
      </c>
      <c r="I5" s="164" t="s">
        <v>136</v>
      </c>
      <c r="J5" s="164" t="s">
        <v>137</v>
      </c>
      <c r="K5" s="164" t="s">
        <v>138</v>
      </c>
      <c r="L5" s="164" t="s">
        <v>139</v>
      </c>
      <c r="M5" s="165" t="s">
        <v>161</v>
      </c>
      <c r="N5" s="166" t="s">
        <v>108</v>
      </c>
      <c r="O5" s="164" t="s">
        <v>109</v>
      </c>
      <c r="P5" s="164" t="s">
        <v>110</v>
      </c>
      <c r="Q5" s="164" t="s">
        <v>111</v>
      </c>
      <c r="R5" s="165" t="s">
        <v>112</v>
      </c>
    </row>
    <row r="6" spans="2:18" x14ac:dyDescent="0.3">
      <c r="B6" s="167" t="s">
        <v>0</v>
      </c>
      <c r="C6" s="215">
        <v>7</v>
      </c>
      <c r="D6" s="216">
        <v>9.1999999999999993</v>
      </c>
      <c r="E6" s="220">
        <v>8</v>
      </c>
      <c r="F6" s="216">
        <v>10.5</v>
      </c>
      <c r="G6" s="170">
        <v>150</v>
      </c>
      <c r="H6" s="171">
        <v>1.97</v>
      </c>
      <c r="I6" s="172">
        <v>45</v>
      </c>
      <c r="J6" s="173">
        <v>59.1</v>
      </c>
      <c r="K6" s="220">
        <v>18</v>
      </c>
      <c r="L6" s="216">
        <v>70.900000000000006</v>
      </c>
      <c r="M6" s="174">
        <v>4.9000000000000004</v>
      </c>
      <c r="N6" s="175">
        <v>9.9</v>
      </c>
      <c r="O6" s="176">
        <v>41929</v>
      </c>
      <c r="P6" s="173">
        <v>23.8</v>
      </c>
      <c r="Q6" s="169">
        <v>5.7</v>
      </c>
      <c r="R6" s="177">
        <v>7</v>
      </c>
    </row>
    <row r="7" spans="2:18" x14ac:dyDescent="0.3">
      <c r="B7" s="167" t="s">
        <v>1</v>
      </c>
      <c r="C7" s="215">
        <v>5</v>
      </c>
      <c r="D7" s="216">
        <v>9.5</v>
      </c>
      <c r="E7" s="220">
        <v>5</v>
      </c>
      <c r="F7" s="216">
        <v>9.5</v>
      </c>
      <c r="G7" s="170">
        <v>170</v>
      </c>
      <c r="H7" s="171">
        <v>3.21</v>
      </c>
      <c r="I7" s="222">
        <v>19</v>
      </c>
      <c r="J7" s="224">
        <v>36</v>
      </c>
      <c r="K7" s="170">
        <v>75</v>
      </c>
      <c r="L7" s="169">
        <v>426.5</v>
      </c>
      <c r="M7" s="174">
        <v>4.5999999999999996</v>
      </c>
      <c r="N7" s="175">
        <v>8.3000000000000007</v>
      </c>
      <c r="O7" s="176">
        <v>58772</v>
      </c>
      <c r="P7" s="173">
        <v>7.9</v>
      </c>
      <c r="Q7" s="169">
        <v>3</v>
      </c>
      <c r="R7" s="177">
        <v>5.0999999999999996</v>
      </c>
    </row>
    <row r="8" spans="2:18" x14ac:dyDescent="0.3">
      <c r="B8" s="167" t="s">
        <v>2</v>
      </c>
      <c r="C8" s="211">
        <v>0</v>
      </c>
      <c r="D8" s="169">
        <v>0</v>
      </c>
      <c r="E8" s="170">
        <v>0</v>
      </c>
      <c r="F8" s="169">
        <v>0</v>
      </c>
      <c r="G8" s="220">
        <v>8</v>
      </c>
      <c r="H8" s="221">
        <v>0.52</v>
      </c>
      <c r="I8" s="172">
        <v>0</v>
      </c>
      <c r="J8" s="173">
        <v>0</v>
      </c>
      <c r="K8" s="220">
        <v>13</v>
      </c>
      <c r="L8" s="216">
        <v>255.1</v>
      </c>
      <c r="M8" s="174">
        <v>4.5999999999999996</v>
      </c>
      <c r="N8" s="175">
        <v>8.5</v>
      </c>
      <c r="O8" s="176">
        <v>50236</v>
      </c>
      <c r="P8" s="173">
        <v>12.1</v>
      </c>
      <c r="Q8" s="169">
        <v>2.5</v>
      </c>
      <c r="R8" s="177">
        <v>7.5</v>
      </c>
    </row>
    <row r="9" spans="2:18" x14ac:dyDescent="0.3">
      <c r="B9" s="167" t="s">
        <v>3</v>
      </c>
      <c r="C9" s="215">
        <v>6</v>
      </c>
      <c r="D9" s="216">
        <v>7.9</v>
      </c>
      <c r="E9" s="225"/>
      <c r="F9" s="216">
        <v>5.3</v>
      </c>
      <c r="G9" s="170">
        <v>164</v>
      </c>
      <c r="H9" s="171">
        <v>2.17</v>
      </c>
      <c r="I9" s="172">
        <v>60</v>
      </c>
      <c r="J9" s="173">
        <v>80.5</v>
      </c>
      <c r="K9" s="170">
        <v>134</v>
      </c>
      <c r="L9" s="169">
        <v>539.6</v>
      </c>
      <c r="M9" s="174">
        <v>5.0999999999999996</v>
      </c>
      <c r="N9" s="175">
        <v>13.8</v>
      </c>
      <c r="O9" s="176">
        <v>44261</v>
      </c>
      <c r="P9" s="173">
        <v>15.1</v>
      </c>
      <c r="Q9" s="169">
        <v>4.5999999999999996</v>
      </c>
      <c r="R9" s="177">
        <v>7.9</v>
      </c>
    </row>
    <row r="10" spans="2:18" x14ac:dyDescent="0.3">
      <c r="B10" s="167" t="s">
        <v>4</v>
      </c>
      <c r="C10" s="215">
        <v>12</v>
      </c>
      <c r="D10" s="216">
        <v>11.2</v>
      </c>
      <c r="E10" s="225"/>
      <c r="F10" s="216">
        <v>3.7</v>
      </c>
      <c r="G10" s="170">
        <v>250</v>
      </c>
      <c r="H10" s="171">
        <v>2.33</v>
      </c>
      <c r="I10" s="172">
        <v>76</v>
      </c>
      <c r="J10" s="173">
        <v>70.7</v>
      </c>
      <c r="K10" s="170">
        <v>108</v>
      </c>
      <c r="L10" s="169">
        <v>301.5</v>
      </c>
      <c r="M10" s="174">
        <v>5</v>
      </c>
      <c r="N10" s="175">
        <v>16.399999999999999</v>
      </c>
      <c r="O10" s="176">
        <v>44403</v>
      </c>
      <c r="P10" s="173">
        <v>21.1</v>
      </c>
      <c r="Q10" s="169">
        <v>4.5999999999999996</v>
      </c>
      <c r="R10" s="177">
        <v>10.7</v>
      </c>
    </row>
    <row r="11" spans="2:18" x14ac:dyDescent="0.3">
      <c r="B11" s="167" t="s">
        <v>5</v>
      </c>
      <c r="C11" s="214"/>
      <c r="D11" s="216">
        <v>5.7</v>
      </c>
      <c r="E11" s="225"/>
      <c r="F11" s="216">
        <v>8.5</v>
      </c>
      <c r="G11" s="170">
        <v>61</v>
      </c>
      <c r="H11" s="171">
        <v>1.74</v>
      </c>
      <c r="I11" s="172">
        <v>26</v>
      </c>
      <c r="J11" s="173">
        <v>74.8</v>
      </c>
      <c r="K11" s="220">
        <v>17</v>
      </c>
      <c r="L11" s="216">
        <v>146.69999999999999</v>
      </c>
      <c r="M11" s="174">
        <v>5.0999999999999996</v>
      </c>
      <c r="N11" s="175">
        <v>12.8</v>
      </c>
      <c r="O11" s="176">
        <v>44125</v>
      </c>
      <c r="P11" s="173">
        <v>20.3</v>
      </c>
      <c r="Q11" s="169">
        <v>7.1</v>
      </c>
      <c r="R11" s="177">
        <v>8.8000000000000007</v>
      </c>
    </row>
    <row r="12" spans="2:18" x14ac:dyDescent="0.3">
      <c r="B12" s="167" t="s">
        <v>162</v>
      </c>
      <c r="C12" s="215">
        <v>12</v>
      </c>
      <c r="D12" s="216">
        <v>24.6</v>
      </c>
      <c r="E12" s="220">
        <v>9</v>
      </c>
      <c r="F12" s="216">
        <v>18.5</v>
      </c>
      <c r="G12" s="170">
        <v>128</v>
      </c>
      <c r="H12" s="171">
        <v>2.63</v>
      </c>
      <c r="I12" s="172">
        <v>23</v>
      </c>
      <c r="J12" s="173">
        <v>47.2</v>
      </c>
      <c r="K12" s="170">
        <v>29</v>
      </c>
      <c r="L12" s="169">
        <v>178.5</v>
      </c>
      <c r="M12" s="174">
        <v>4.9000000000000004</v>
      </c>
      <c r="N12" s="175">
        <v>12.6</v>
      </c>
      <c r="O12" s="176">
        <v>47625</v>
      </c>
      <c r="P12" s="173">
        <v>12</v>
      </c>
      <c r="Q12" s="169">
        <v>4.5</v>
      </c>
      <c r="R12" s="177">
        <v>7.3</v>
      </c>
    </row>
    <row r="13" spans="2:18" x14ac:dyDescent="0.3">
      <c r="B13" s="167" t="s">
        <v>6</v>
      </c>
      <c r="C13" s="215">
        <v>13</v>
      </c>
      <c r="D13" s="216">
        <v>22.3</v>
      </c>
      <c r="E13" s="220">
        <v>11</v>
      </c>
      <c r="F13" s="216">
        <v>18.899999999999999</v>
      </c>
      <c r="G13" s="170">
        <v>104</v>
      </c>
      <c r="H13" s="171">
        <v>1.78</v>
      </c>
      <c r="I13" s="172">
        <v>55</v>
      </c>
      <c r="J13" s="173">
        <v>93.4</v>
      </c>
      <c r="K13" s="170">
        <v>63</v>
      </c>
      <c r="L13" s="169">
        <v>321</v>
      </c>
      <c r="M13" s="174">
        <v>5.0999999999999996</v>
      </c>
      <c r="N13" s="175">
        <v>15.5</v>
      </c>
      <c r="O13" s="176">
        <v>40249</v>
      </c>
      <c r="P13" s="173">
        <v>17.7</v>
      </c>
      <c r="Q13" s="169">
        <v>8</v>
      </c>
      <c r="R13" s="177">
        <v>8.9</v>
      </c>
    </row>
    <row r="14" spans="2:18" x14ac:dyDescent="0.3">
      <c r="B14" s="167" t="s">
        <v>7</v>
      </c>
      <c r="C14" s="215">
        <v>5</v>
      </c>
      <c r="D14" s="216">
        <v>13.7</v>
      </c>
      <c r="E14" s="225"/>
      <c r="F14" s="216">
        <v>8.1999999999999993</v>
      </c>
      <c r="G14" s="170">
        <v>34</v>
      </c>
      <c r="H14" s="171">
        <v>0.93</v>
      </c>
      <c r="I14" s="172">
        <v>32</v>
      </c>
      <c r="J14" s="173">
        <v>88.1</v>
      </c>
      <c r="K14" s="220">
        <v>16</v>
      </c>
      <c r="L14" s="216">
        <v>132.1</v>
      </c>
      <c r="M14" s="174">
        <v>5.3</v>
      </c>
      <c r="N14" s="175">
        <v>20.2</v>
      </c>
      <c r="O14" s="176">
        <v>44158</v>
      </c>
      <c r="P14" s="173">
        <v>15.2</v>
      </c>
      <c r="Q14" s="169">
        <v>4</v>
      </c>
      <c r="R14" s="177">
        <v>9.6</v>
      </c>
    </row>
    <row r="15" spans="2:18" x14ac:dyDescent="0.3">
      <c r="B15" s="167" t="s">
        <v>8</v>
      </c>
      <c r="C15" s="211">
        <v>98</v>
      </c>
      <c r="D15" s="169">
        <v>18</v>
      </c>
      <c r="E15" s="170">
        <v>113</v>
      </c>
      <c r="F15" s="169">
        <v>20.8</v>
      </c>
      <c r="G15" s="170">
        <v>1544</v>
      </c>
      <c r="H15" s="171">
        <v>2.84</v>
      </c>
      <c r="I15" s="172">
        <v>514</v>
      </c>
      <c r="J15" s="173">
        <v>93.6</v>
      </c>
      <c r="K15" s="178">
        <v>761</v>
      </c>
      <c r="L15" s="169">
        <v>415.9</v>
      </c>
      <c r="M15" s="174">
        <v>4.5</v>
      </c>
      <c r="N15" s="175">
        <v>5.5</v>
      </c>
      <c r="O15" s="176">
        <v>55328</v>
      </c>
      <c r="P15" s="173">
        <v>17.899999999999999</v>
      </c>
      <c r="Q15" s="169">
        <v>4.2</v>
      </c>
      <c r="R15" s="177">
        <v>5.7</v>
      </c>
    </row>
    <row r="16" spans="2:18" x14ac:dyDescent="0.3">
      <c r="B16" s="167" t="s">
        <v>9</v>
      </c>
      <c r="C16" s="211">
        <v>55</v>
      </c>
      <c r="D16" s="169">
        <v>21</v>
      </c>
      <c r="E16" s="170">
        <v>53</v>
      </c>
      <c r="F16" s="169">
        <v>20.2</v>
      </c>
      <c r="G16" s="170">
        <v>1499</v>
      </c>
      <c r="H16" s="171">
        <v>5.71</v>
      </c>
      <c r="I16" s="172">
        <v>330</v>
      </c>
      <c r="J16" s="173">
        <v>127.1</v>
      </c>
      <c r="K16" s="170">
        <v>345</v>
      </c>
      <c r="L16" s="169">
        <v>398.7</v>
      </c>
      <c r="M16" s="174">
        <v>5</v>
      </c>
      <c r="N16" s="175">
        <v>11.7</v>
      </c>
      <c r="O16" s="176">
        <v>51916</v>
      </c>
      <c r="P16" s="173">
        <v>17.2</v>
      </c>
      <c r="Q16" s="169">
        <v>4.5999999999999996</v>
      </c>
      <c r="R16" s="177">
        <v>8.6999999999999993</v>
      </c>
    </row>
    <row r="17" spans="2:18" x14ac:dyDescent="0.3">
      <c r="B17" s="167" t="s">
        <v>10</v>
      </c>
      <c r="C17" s="211">
        <v>43</v>
      </c>
      <c r="D17" s="169">
        <v>33.799999999999997</v>
      </c>
      <c r="E17" s="170">
        <v>46</v>
      </c>
      <c r="F17" s="169">
        <v>36.1</v>
      </c>
      <c r="G17" s="170">
        <v>601</v>
      </c>
      <c r="H17" s="171">
        <v>4.72</v>
      </c>
      <c r="I17" s="172">
        <v>289</v>
      </c>
      <c r="J17" s="173">
        <v>228.4</v>
      </c>
      <c r="K17" s="170">
        <v>67</v>
      </c>
      <c r="L17" s="169">
        <v>158.9</v>
      </c>
      <c r="M17" s="174">
        <v>5.3</v>
      </c>
      <c r="N17" s="175">
        <v>17</v>
      </c>
      <c r="O17" s="176">
        <v>39915</v>
      </c>
      <c r="P17" s="173">
        <v>23.7</v>
      </c>
      <c r="Q17" s="169">
        <v>7.9</v>
      </c>
      <c r="R17" s="177">
        <v>9.6999999999999993</v>
      </c>
    </row>
    <row r="18" spans="2:18" x14ac:dyDescent="0.3">
      <c r="B18" s="167" t="s">
        <v>11</v>
      </c>
      <c r="C18" s="214"/>
      <c r="D18" s="216">
        <v>11</v>
      </c>
      <c r="E18" s="225"/>
      <c r="F18" s="216">
        <v>11</v>
      </c>
      <c r="G18" s="170">
        <v>33</v>
      </c>
      <c r="H18" s="171">
        <v>1.21</v>
      </c>
      <c r="I18" s="222">
        <v>7</v>
      </c>
      <c r="J18" s="224">
        <v>25.8</v>
      </c>
      <c r="K18" s="170">
        <v>27</v>
      </c>
      <c r="L18" s="169">
        <v>298.3</v>
      </c>
      <c r="M18" s="174">
        <v>5.0999999999999996</v>
      </c>
      <c r="N18" s="175">
        <v>10.199999999999999</v>
      </c>
      <c r="O18" s="176">
        <v>49839</v>
      </c>
      <c r="P18" s="173">
        <v>15.9</v>
      </c>
      <c r="Q18" s="169">
        <v>3.2</v>
      </c>
      <c r="R18" s="177">
        <v>7.8</v>
      </c>
    </row>
    <row r="19" spans="2:18" x14ac:dyDescent="0.3">
      <c r="B19" s="167" t="s">
        <v>12</v>
      </c>
      <c r="C19" s="211">
        <v>23</v>
      </c>
      <c r="D19" s="169">
        <v>17.100000000000001</v>
      </c>
      <c r="E19" s="220">
        <v>19</v>
      </c>
      <c r="F19" s="216">
        <v>14.1</v>
      </c>
      <c r="G19" s="170">
        <v>401</v>
      </c>
      <c r="H19" s="171">
        <v>2.98</v>
      </c>
      <c r="I19" s="172">
        <v>98</v>
      </c>
      <c r="J19" s="173">
        <v>72.8</v>
      </c>
      <c r="K19" s="170">
        <v>381</v>
      </c>
      <c r="L19" s="169">
        <v>848.8</v>
      </c>
      <c r="M19" s="174">
        <v>4.5999999999999996</v>
      </c>
      <c r="N19" s="175">
        <v>13.8</v>
      </c>
      <c r="O19" s="176">
        <v>56938</v>
      </c>
      <c r="P19" s="173">
        <v>10.6</v>
      </c>
      <c r="Q19" s="169">
        <v>3.3</v>
      </c>
      <c r="R19" s="177">
        <v>7</v>
      </c>
    </row>
    <row r="20" spans="2:18" x14ac:dyDescent="0.3">
      <c r="B20" s="167" t="s">
        <v>13</v>
      </c>
      <c r="C20" s="211">
        <v>23</v>
      </c>
      <c r="D20" s="169">
        <v>16.600000000000001</v>
      </c>
      <c r="E20" s="170">
        <v>28</v>
      </c>
      <c r="F20" s="169">
        <v>20.2</v>
      </c>
      <c r="G20" s="170">
        <v>217</v>
      </c>
      <c r="H20" s="171">
        <v>1.57</v>
      </c>
      <c r="I20" s="172">
        <v>117</v>
      </c>
      <c r="J20" s="173">
        <v>84</v>
      </c>
      <c r="K20" s="170">
        <v>132</v>
      </c>
      <c r="L20" s="169">
        <v>284.39999999999998</v>
      </c>
      <c r="M20" s="174">
        <v>4.7</v>
      </c>
      <c r="N20" s="175">
        <v>9.6</v>
      </c>
      <c r="O20" s="176">
        <v>53478</v>
      </c>
      <c r="P20" s="173">
        <v>14.8</v>
      </c>
      <c r="Q20" s="169">
        <v>4.7</v>
      </c>
      <c r="R20" s="177">
        <v>10.3</v>
      </c>
    </row>
    <row r="21" spans="2:18" x14ac:dyDescent="0.3">
      <c r="B21" s="167" t="s">
        <v>14</v>
      </c>
      <c r="C21" s="211">
        <v>59</v>
      </c>
      <c r="D21" s="169">
        <v>24.9</v>
      </c>
      <c r="E21" s="170">
        <v>61</v>
      </c>
      <c r="F21" s="169">
        <v>25.7</v>
      </c>
      <c r="G21" s="170">
        <v>415</v>
      </c>
      <c r="H21" s="171">
        <v>1.75</v>
      </c>
      <c r="I21" s="172">
        <v>374</v>
      </c>
      <c r="J21" s="173">
        <v>156.80000000000001</v>
      </c>
      <c r="K21" s="170">
        <v>357</v>
      </c>
      <c r="L21" s="169">
        <v>449</v>
      </c>
      <c r="M21" s="174">
        <v>4.5</v>
      </c>
      <c r="N21" s="175">
        <v>9</v>
      </c>
      <c r="O21" s="176">
        <v>53732</v>
      </c>
      <c r="P21" s="173">
        <v>16.399999999999999</v>
      </c>
      <c r="Q21" s="169">
        <v>4.5</v>
      </c>
      <c r="R21" s="177">
        <v>6.4</v>
      </c>
    </row>
    <row r="22" spans="2:18" x14ac:dyDescent="0.3">
      <c r="B22" s="167" t="s">
        <v>15</v>
      </c>
      <c r="C22" s="215">
        <v>5</v>
      </c>
      <c r="D22" s="216">
        <v>19.2</v>
      </c>
      <c r="E22" s="225"/>
      <c r="F22" s="216">
        <v>15.4</v>
      </c>
      <c r="G22" s="170">
        <v>67</v>
      </c>
      <c r="H22" s="171">
        <v>2.58</v>
      </c>
      <c r="I22" s="222">
        <v>11</v>
      </c>
      <c r="J22" s="224">
        <v>42.9</v>
      </c>
      <c r="K22" s="225"/>
      <c r="L22" s="216">
        <v>46.8</v>
      </c>
      <c r="M22" s="174">
        <v>4.9000000000000004</v>
      </c>
      <c r="N22" s="175">
        <v>14.2</v>
      </c>
      <c r="O22" s="176">
        <v>50830</v>
      </c>
      <c r="P22" s="173">
        <v>14.5</v>
      </c>
      <c r="Q22" s="169">
        <v>6.7</v>
      </c>
      <c r="R22" s="177">
        <v>7.6</v>
      </c>
    </row>
    <row r="23" spans="2:18" x14ac:dyDescent="0.3">
      <c r="B23" s="167" t="s">
        <v>16</v>
      </c>
      <c r="C23" s="214"/>
      <c r="D23" s="216">
        <v>16.600000000000001</v>
      </c>
      <c r="E23" s="225"/>
      <c r="F23" s="216">
        <v>5.5</v>
      </c>
      <c r="G23" s="170">
        <v>49</v>
      </c>
      <c r="H23" s="171">
        <v>2.72</v>
      </c>
      <c r="I23" s="222">
        <v>5</v>
      </c>
      <c r="J23" s="224">
        <v>27.8</v>
      </c>
      <c r="K23" s="225"/>
      <c r="L23" s="216">
        <v>66.8</v>
      </c>
      <c r="M23" s="174">
        <v>5.2</v>
      </c>
      <c r="N23" s="175">
        <v>15.2</v>
      </c>
      <c r="O23" s="176">
        <v>39530</v>
      </c>
      <c r="P23" s="173">
        <v>13.4</v>
      </c>
      <c r="Q23" s="169">
        <v>4.2</v>
      </c>
      <c r="R23" s="177">
        <v>14.4</v>
      </c>
    </row>
    <row r="24" spans="2:18" x14ac:dyDescent="0.3">
      <c r="B24" s="167" t="s">
        <v>17</v>
      </c>
      <c r="C24" s="211">
        <v>49</v>
      </c>
      <c r="D24" s="169">
        <v>15.4</v>
      </c>
      <c r="E24" s="170">
        <v>43</v>
      </c>
      <c r="F24" s="169">
        <v>13.5</v>
      </c>
      <c r="G24" s="170">
        <v>613</v>
      </c>
      <c r="H24" s="171">
        <v>1.93</v>
      </c>
      <c r="I24" s="172">
        <v>145</v>
      </c>
      <c r="J24" s="173">
        <v>45.3</v>
      </c>
      <c r="K24" s="170">
        <v>247</v>
      </c>
      <c r="L24" s="169">
        <v>231.3</v>
      </c>
      <c r="M24" s="174">
        <v>4.5</v>
      </c>
      <c r="N24" s="175">
        <v>7.6</v>
      </c>
      <c r="O24" s="176">
        <v>69433</v>
      </c>
      <c r="P24" s="173">
        <v>9</v>
      </c>
      <c r="Q24" s="169">
        <v>3.8</v>
      </c>
      <c r="R24" s="177">
        <v>5.9</v>
      </c>
    </row>
    <row r="25" spans="2:18" x14ac:dyDescent="0.3">
      <c r="B25" s="167" t="s">
        <v>163</v>
      </c>
      <c r="C25" s="215">
        <v>6</v>
      </c>
      <c r="D25" s="216">
        <v>14</v>
      </c>
      <c r="E25" s="225"/>
      <c r="F25" s="216">
        <v>7</v>
      </c>
      <c r="G25" s="170">
        <v>90</v>
      </c>
      <c r="H25" s="171">
        <v>2.1</v>
      </c>
      <c r="I25" s="172">
        <v>35</v>
      </c>
      <c r="J25" s="173">
        <v>81.5</v>
      </c>
      <c r="K25" s="170">
        <v>35</v>
      </c>
      <c r="L25" s="169">
        <v>244.4</v>
      </c>
      <c r="M25" s="177">
        <v>5.2</v>
      </c>
      <c r="N25" s="175">
        <v>12.3</v>
      </c>
      <c r="O25" s="176">
        <v>39365</v>
      </c>
      <c r="P25" s="173">
        <v>15.8</v>
      </c>
      <c r="Q25" s="169">
        <v>7</v>
      </c>
      <c r="R25" s="177">
        <v>11.7</v>
      </c>
    </row>
    <row r="26" spans="2:18" x14ac:dyDescent="0.3">
      <c r="B26" s="167" t="s">
        <v>18</v>
      </c>
      <c r="C26" s="214"/>
      <c r="D26" s="216">
        <v>4.5</v>
      </c>
      <c r="E26" s="225"/>
      <c r="F26" s="216">
        <v>4.5</v>
      </c>
      <c r="G26" s="170">
        <v>34</v>
      </c>
      <c r="H26" s="171">
        <v>1.53</v>
      </c>
      <c r="I26" s="228"/>
      <c r="J26" s="224">
        <v>18.100000000000001</v>
      </c>
      <c r="K26" s="225"/>
      <c r="L26" s="216">
        <v>54.3</v>
      </c>
      <c r="M26" s="177">
        <v>4.8</v>
      </c>
      <c r="N26" s="175">
        <v>9.3000000000000007</v>
      </c>
      <c r="O26" s="176">
        <v>46738</v>
      </c>
      <c r="P26" s="173">
        <v>14</v>
      </c>
      <c r="Q26" s="169">
        <v>3.4</v>
      </c>
      <c r="R26" s="177">
        <v>7.3</v>
      </c>
    </row>
    <row r="27" spans="2:18" x14ac:dyDescent="0.3">
      <c r="B27" s="167" t="s">
        <v>19</v>
      </c>
      <c r="C27" s="211">
        <v>38</v>
      </c>
      <c r="D27" s="169">
        <v>14.3</v>
      </c>
      <c r="E27" s="170">
        <v>26</v>
      </c>
      <c r="F27" s="169">
        <v>9.8000000000000007</v>
      </c>
      <c r="G27" s="170">
        <v>637</v>
      </c>
      <c r="H27" s="171">
        <v>2.39</v>
      </c>
      <c r="I27" s="172">
        <v>121</v>
      </c>
      <c r="J27" s="173">
        <v>44.5</v>
      </c>
      <c r="K27" s="170">
        <v>64</v>
      </c>
      <c r="L27" s="169">
        <v>70.599999999999994</v>
      </c>
      <c r="M27" s="177">
        <v>4.5999999999999996</v>
      </c>
      <c r="N27" s="175">
        <v>8</v>
      </c>
      <c r="O27" s="176">
        <v>60645</v>
      </c>
      <c r="P27" s="173">
        <v>10</v>
      </c>
      <c r="Q27" s="169">
        <v>3.4</v>
      </c>
      <c r="R27" s="177">
        <v>6.4</v>
      </c>
    </row>
    <row r="28" spans="2:18" x14ac:dyDescent="0.3">
      <c r="B28" s="167" t="s">
        <v>20</v>
      </c>
      <c r="C28" s="214"/>
      <c r="D28" s="216">
        <v>4.9000000000000004</v>
      </c>
      <c r="E28" s="225"/>
      <c r="F28" s="216">
        <v>9.8000000000000007</v>
      </c>
      <c r="G28" s="220">
        <v>11</v>
      </c>
      <c r="H28" s="221">
        <v>0.54</v>
      </c>
      <c r="I28" s="222">
        <v>10</v>
      </c>
      <c r="J28" s="224">
        <v>48.8</v>
      </c>
      <c r="K28" s="170">
        <v>27</v>
      </c>
      <c r="L28" s="169">
        <v>395.3</v>
      </c>
      <c r="M28" s="177">
        <v>5</v>
      </c>
      <c r="N28" s="175">
        <v>13.7</v>
      </c>
      <c r="O28" s="176">
        <v>48909</v>
      </c>
      <c r="P28" s="173">
        <v>15</v>
      </c>
      <c r="Q28" s="169">
        <v>3.4</v>
      </c>
      <c r="R28" s="177">
        <v>11.1</v>
      </c>
    </row>
    <row r="29" spans="2:18" x14ac:dyDescent="0.3">
      <c r="B29" s="167" t="s">
        <v>21</v>
      </c>
      <c r="C29" s="211">
        <v>119</v>
      </c>
      <c r="D29" s="169">
        <v>15.9</v>
      </c>
      <c r="E29" s="170">
        <v>125</v>
      </c>
      <c r="F29" s="169">
        <v>16.7</v>
      </c>
      <c r="G29" s="170">
        <v>1882</v>
      </c>
      <c r="H29" s="171">
        <v>2.5099999999999998</v>
      </c>
      <c r="I29" s="172">
        <v>369</v>
      </c>
      <c r="J29" s="173">
        <v>48.5</v>
      </c>
      <c r="K29" s="178">
        <v>426</v>
      </c>
      <c r="L29" s="169">
        <v>168.1</v>
      </c>
      <c r="M29" s="177">
        <v>4.2</v>
      </c>
      <c r="N29" s="175">
        <v>6.7</v>
      </c>
      <c r="O29" s="176">
        <v>70510</v>
      </c>
      <c r="P29" s="173">
        <v>8.1999999999999993</v>
      </c>
      <c r="Q29" s="169">
        <v>3.9</v>
      </c>
      <c r="R29" s="177">
        <v>6.1</v>
      </c>
    </row>
    <row r="30" spans="2:18" x14ac:dyDescent="0.3">
      <c r="B30" s="167" t="s">
        <v>22</v>
      </c>
      <c r="C30" s="214"/>
      <c r="D30" s="216">
        <v>6.5</v>
      </c>
      <c r="E30" s="225"/>
      <c r="F30" s="216">
        <v>6.5</v>
      </c>
      <c r="G30" s="170">
        <v>78</v>
      </c>
      <c r="H30" s="171">
        <v>1.27</v>
      </c>
      <c r="I30" s="172">
        <v>32</v>
      </c>
      <c r="J30" s="173">
        <v>51.9</v>
      </c>
      <c r="K30" s="170">
        <v>26</v>
      </c>
      <c r="L30" s="169">
        <v>126.5</v>
      </c>
      <c r="M30" s="177">
        <v>4.7</v>
      </c>
      <c r="N30" s="175">
        <v>8</v>
      </c>
      <c r="O30" s="176">
        <v>62701</v>
      </c>
      <c r="P30" s="173">
        <v>8.9</v>
      </c>
      <c r="Q30" s="169">
        <v>4.3</v>
      </c>
      <c r="R30" s="177">
        <v>5.9</v>
      </c>
    </row>
    <row r="31" spans="2:18" x14ac:dyDescent="0.3">
      <c r="B31" s="167" t="s">
        <v>23</v>
      </c>
      <c r="C31" s="211">
        <v>34</v>
      </c>
      <c r="D31" s="169">
        <v>14.8</v>
      </c>
      <c r="E31" s="170">
        <v>35</v>
      </c>
      <c r="F31" s="169">
        <v>15.2</v>
      </c>
      <c r="G31" s="170">
        <v>463</v>
      </c>
      <c r="H31" s="171">
        <v>2.02</v>
      </c>
      <c r="I31" s="172">
        <v>231</v>
      </c>
      <c r="J31" s="173">
        <v>101.1</v>
      </c>
      <c r="K31" s="170">
        <v>531</v>
      </c>
      <c r="L31" s="169">
        <v>696.9</v>
      </c>
      <c r="M31" s="177">
        <v>4.4000000000000004</v>
      </c>
      <c r="N31" s="175">
        <v>7.7</v>
      </c>
      <c r="O31" s="176">
        <v>60066</v>
      </c>
      <c r="P31" s="173">
        <v>10.3</v>
      </c>
      <c r="Q31" s="169">
        <v>3.6</v>
      </c>
      <c r="R31" s="177">
        <v>6.3</v>
      </c>
    </row>
    <row r="32" spans="2:18" x14ac:dyDescent="0.3">
      <c r="B32" s="167" t="s">
        <v>24</v>
      </c>
      <c r="C32" s="214"/>
      <c r="D32" s="216">
        <v>5.7</v>
      </c>
      <c r="E32" s="225"/>
      <c r="F32" s="216">
        <v>7.6</v>
      </c>
      <c r="G32" s="170">
        <v>83</v>
      </c>
      <c r="H32" s="171">
        <v>1.58</v>
      </c>
      <c r="I32" s="222">
        <v>17</v>
      </c>
      <c r="J32" s="224">
        <v>33.1</v>
      </c>
      <c r="K32" s="170">
        <v>55</v>
      </c>
      <c r="L32" s="169">
        <v>321.60000000000002</v>
      </c>
      <c r="M32" s="177">
        <v>4.7</v>
      </c>
      <c r="N32" s="175">
        <v>11.3</v>
      </c>
      <c r="O32" s="176">
        <v>52735</v>
      </c>
      <c r="P32" s="173">
        <v>12.1</v>
      </c>
      <c r="Q32" s="169">
        <v>4.2</v>
      </c>
      <c r="R32" s="177">
        <v>7.5</v>
      </c>
    </row>
    <row r="33" spans="2:18" x14ac:dyDescent="0.3">
      <c r="B33" s="167" t="s">
        <v>164</v>
      </c>
      <c r="C33" s="211">
        <v>22</v>
      </c>
      <c r="D33" s="169">
        <v>30.7</v>
      </c>
      <c r="E33" s="170">
        <v>23</v>
      </c>
      <c r="F33" s="169">
        <v>32.1</v>
      </c>
      <c r="G33" s="170">
        <v>369</v>
      </c>
      <c r="H33" s="171">
        <v>5.15</v>
      </c>
      <c r="I33" s="172">
        <v>177</v>
      </c>
      <c r="J33" s="173">
        <v>248.5</v>
      </c>
      <c r="K33" s="170">
        <v>157</v>
      </c>
      <c r="L33" s="169">
        <v>661.4</v>
      </c>
      <c r="M33" s="177">
        <v>5.5</v>
      </c>
      <c r="N33" s="175">
        <v>22.1</v>
      </c>
      <c r="O33" s="176">
        <v>44438</v>
      </c>
      <c r="P33" s="173">
        <v>18.5</v>
      </c>
      <c r="Q33" s="169">
        <v>9.6999999999999993</v>
      </c>
      <c r="R33" s="177">
        <v>13.7</v>
      </c>
    </row>
    <row r="34" spans="2:18" x14ac:dyDescent="0.3">
      <c r="B34" s="167" t="s">
        <v>25</v>
      </c>
      <c r="C34" s="214"/>
      <c r="D34" s="216">
        <v>17.600000000000001</v>
      </c>
      <c r="E34" s="170">
        <v>0</v>
      </c>
      <c r="F34" s="169">
        <v>0</v>
      </c>
      <c r="G34" s="170">
        <v>51</v>
      </c>
      <c r="H34" s="171">
        <v>2.25</v>
      </c>
      <c r="I34" s="172">
        <v>22</v>
      </c>
      <c r="J34" s="173">
        <v>96.9</v>
      </c>
      <c r="K34" s="220">
        <v>7</v>
      </c>
      <c r="L34" s="216">
        <v>92.5</v>
      </c>
      <c r="M34" s="177">
        <v>5.2</v>
      </c>
      <c r="N34" s="175">
        <v>12.8</v>
      </c>
      <c r="O34" s="176">
        <v>40399</v>
      </c>
      <c r="P34" s="173">
        <v>21.5</v>
      </c>
      <c r="Q34" s="169">
        <v>9.9</v>
      </c>
      <c r="R34" s="177">
        <v>11.4</v>
      </c>
    </row>
    <row r="35" spans="2:18" x14ac:dyDescent="0.3">
      <c r="B35" s="167" t="s">
        <v>26</v>
      </c>
      <c r="C35" s="215">
        <v>7</v>
      </c>
      <c r="D35" s="216">
        <v>13.8</v>
      </c>
      <c r="E35" s="225"/>
      <c r="F35" s="216">
        <v>5.9</v>
      </c>
      <c r="G35" s="170">
        <v>90</v>
      </c>
      <c r="H35" s="171">
        <v>1.77</v>
      </c>
      <c r="I35" s="172">
        <v>25</v>
      </c>
      <c r="J35" s="173">
        <v>48.4</v>
      </c>
      <c r="K35" s="220">
        <v>5</v>
      </c>
      <c r="L35" s="216">
        <v>29</v>
      </c>
      <c r="M35" s="177">
        <v>5.2</v>
      </c>
      <c r="N35" s="175">
        <v>16.600000000000001</v>
      </c>
      <c r="O35" s="176">
        <v>43542</v>
      </c>
      <c r="P35" s="173">
        <v>13.4</v>
      </c>
      <c r="Q35" s="169">
        <v>3.5</v>
      </c>
      <c r="R35" s="177">
        <v>11</v>
      </c>
    </row>
    <row r="36" spans="2:18" x14ac:dyDescent="0.3">
      <c r="B36" s="167" t="s">
        <v>27</v>
      </c>
      <c r="C36" s="214"/>
      <c r="D36" s="216">
        <v>4</v>
      </c>
      <c r="E36" s="225"/>
      <c r="F36" s="216">
        <v>4</v>
      </c>
      <c r="G36" s="170">
        <v>25</v>
      </c>
      <c r="H36" s="171">
        <v>1.01</v>
      </c>
      <c r="I36" s="222">
        <v>9</v>
      </c>
      <c r="J36" s="224">
        <v>36.200000000000003</v>
      </c>
      <c r="K36" s="225"/>
      <c r="L36" s="216">
        <v>36.200000000000003</v>
      </c>
      <c r="M36" s="177">
        <v>5</v>
      </c>
      <c r="N36" s="175">
        <v>15</v>
      </c>
      <c r="O36" s="176">
        <v>51679</v>
      </c>
      <c r="P36" s="173">
        <v>14.5</v>
      </c>
      <c r="Q36" s="169">
        <v>2.7</v>
      </c>
      <c r="R36" s="177">
        <v>11.4</v>
      </c>
    </row>
    <row r="37" spans="2:18" x14ac:dyDescent="0.3">
      <c r="B37" s="167" t="s">
        <v>28</v>
      </c>
      <c r="C37" s="215">
        <v>5</v>
      </c>
      <c r="D37" s="216">
        <v>13.8</v>
      </c>
      <c r="E37" s="225"/>
      <c r="F37" s="216">
        <v>11.1</v>
      </c>
      <c r="G37" s="170">
        <v>73</v>
      </c>
      <c r="H37" s="171">
        <v>2.02</v>
      </c>
      <c r="I37" s="222">
        <v>7</v>
      </c>
      <c r="J37" s="224">
        <v>21.3</v>
      </c>
      <c r="K37" s="225"/>
      <c r="L37" s="216">
        <v>36.5</v>
      </c>
      <c r="M37" s="177">
        <v>4.8</v>
      </c>
      <c r="N37" s="175">
        <v>12.7</v>
      </c>
      <c r="O37" s="176">
        <v>55918</v>
      </c>
      <c r="P37" s="173">
        <v>12.2</v>
      </c>
      <c r="Q37" s="169">
        <v>2.2000000000000002</v>
      </c>
      <c r="R37" s="177">
        <v>5.6</v>
      </c>
    </row>
    <row r="38" spans="2:18" x14ac:dyDescent="0.3">
      <c r="B38" s="167" t="s">
        <v>29</v>
      </c>
      <c r="C38" s="215">
        <v>19</v>
      </c>
      <c r="D38" s="216">
        <v>40.9</v>
      </c>
      <c r="E38" s="170">
        <v>21</v>
      </c>
      <c r="F38" s="169">
        <v>45.2</v>
      </c>
      <c r="G38" s="170">
        <v>163</v>
      </c>
      <c r="H38" s="171">
        <v>3.51</v>
      </c>
      <c r="I38" s="172">
        <v>98</v>
      </c>
      <c r="J38" s="173">
        <v>211</v>
      </c>
      <c r="K38" s="170">
        <v>61</v>
      </c>
      <c r="L38" s="169">
        <v>394</v>
      </c>
      <c r="M38" s="177">
        <v>5.3</v>
      </c>
      <c r="N38" s="175">
        <v>16.8</v>
      </c>
      <c r="O38" s="176">
        <v>42100</v>
      </c>
      <c r="P38" s="173">
        <v>22.4</v>
      </c>
      <c r="Q38" s="169">
        <v>5.4</v>
      </c>
      <c r="R38" s="177">
        <v>12.2</v>
      </c>
    </row>
    <row r="39" spans="2:18" x14ac:dyDescent="0.3">
      <c r="B39" s="167" t="s">
        <v>30</v>
      </c>
      <c r="C39" s="214"/>
      <c r="D39" s="216">
        <v>7.5</v>
      </c>
      <c r="E39" s="225"/>
      <c r="F39" s="216">
        <v>5</v>
      </c>
      <c r="G39" s="170">
        <v>78</v>
      </c>
      <c r="H39" s="171">
        <v>1.95</v>
      </c>
      <c r="I39" s="222">
        <v>16</v>
      </c>
      <c r="J39" s="224">
        <v>40</v>
      </c>
      <c r="K39" s="170">
        <v>33</v>
      </c>
      <c r="L39" s="169">
        <v>247.3</v>
      </c>
      <c r="M39" s="177">
        <v>5.4</v>
      </c>
      <c r="N39" s="175">
        <v>17.899999999999999</v>
      </c>
      <c r="O39" s="176">
        <v>37425</v>
      </c>
      <c r="P39" s="173">
        <v>20.399999999999999</v>
      </c>
      <c r="Q39" s="169">
        <v>5.8</v>
      </c>
      <c r="R39" s="177">
        <v>12.3</v>
      </c>
    </row>
    <row r="40" spans="2:18" x14ac:dyDescent="0.3">
      <c r="B40" s="167" t="s">
        <v>31</v>
      </c>
      <c r="C40" s="215">
        <v>14</v>
      </c>
      <c r="D40" s="216">
        <v>16</v>
      </c>
      <c r="E40" s="220">
        <v>9</v>
      </c>
      <c r="F40" s="216">
        <v>10.3</v>
      </c>
      <c r="G40" s="170">
        <v>144</v>
      </c>
      <c r="H40" s="171">
        <v>1.65</v>
      </c>
      <c r="I40" s="172">
        <v>63</v>
      </c>
      <c r="J40" s="173">
        <v>72.7</v>
      </c>
      <c r="K40" s="170">
        <v>161</v>
      </c>
      <c r="L40" s="169">
        <v>557.5</v>
      </c>
      <c r="M40" s="177">
        <v>5.7</v>
      </c>
      <c r="N40" s="175">
        <v>23.7</v>
      </c>
      <c r="O40" s="176">
        <v>36380</v>
      </c>
      <c r="P40" s="173">
        <v>25.7</v>
      </c>
      <c r="Q40" s="169">
        <v>6.8</v>
      </c>
      <c r="R40" s="177">
        <v>12.6</v>
      </c>
    </row>
    <row r="41" spans="2:18" x14ac:dyDescent="0.3">
      <c r="B41" s="167" t="s">
        <v>32</v>
      </c>
      <c r="C41" s="211">
        <v>143</v>
      </c>
      <c r="D41" s="169">
        <v>45.8</v>
      </c>
      <c r="E41" s="170">
        <v>125</v>
      </c>
      <c r="F41" s="169">
        <v>40.1</v>
      </c>
      <c r="G41" s="170">
        <v>1621</v>
      </c>
      <c r="H41" s="171">
        <v>5.19</v>
      </c>
      <c r="I41" s="172">
        <v>520</v>
      </c>
      <c r="J41" s="173">
        <v>165.9</v>
      </c>
      <c r="K41" s="170">
        <v>221</v>
      </c>
      <c r="L41" s="169">
        <v>211.5</v>
      </c>
      <c r="M41" s="177">
        <v>4.5</v>
      </c>
      <c r="N41" s="175">
        <v>11.6</v>
      </c>
      <c r="O41" s="176">
        <v>57214</v>
      </c>
      <c r="P41" s="173">
        <v>10.5</v>
      </c>
      <c r="Q41" s="169">
        <v>4.4000000000000004</v>
      </c>
      <c r="R41" s="177">
        <v>6.6</v>
      </c>
    </row>
    <row r="42" spans="2:18" x14ac:dyDescent="0.3">
      <c r="B42" s="167" t="s">
        <v>33</v>
      </c>
      <c r="C42" s="215">
        <v>18</v>
      </c>
      <c r="D42" s="216">
        <v>40.9</v>
      </c>
      <c r="E42" s="220">
        <v>16</v>
      </c>
      <c r="F42" s="216">
        <v>36.4</v>
      </c>
      <c r="G42" s="170">
        <v>132</v>
      </c>
      <c r="H42" s="171">
        <v>3</v>
      </c>
      <c r="I42" s="172">
        <v>41</v>
      </c>
      <c r="J42" s="173">
        <v>93.8</v>
      </c>
      <c r="K42" s="170">
        <v>39</v>
      </c>
      <c r="L42" s="169">
        <v>267.7</v>
      </c>
      <c r="M42" s="177">
        <v>4.8</v>
      </c>
      <c r="N42" s="175">
        <v>12.2</v>
      </c>
      <c r="O42" s="176">
        <v>54885</v>
      </c>
      <c r="P42" s="173">
        <v>9</v>
      </c>
      <c r="Q42" s="169">
        <v>2.7</v>
      </c>
      <c r="R42" s="177">
        <v>5.7</v>
      </c>
    </row>
    <row r="43" spans="2:18" x14ac:dyDescent="0.3">
      <c r="B43" s="167" t="s">
        <v>34</v>
      </c>
      <c r="C43" s="214"/>
      <c r="D43" s="216">
        <v>10.199999999999999</v>
      </c>
      <c r="E43" s="225"/>
      <c r="F43" s="216">
        <v>10.199999999999999</v>
      </c>
      <c r="G43" s="170">
        <v>46</v>
      </c>
      <c r="H43" s="171">
        <v>2.34</v>
      </c>
      <c r="I43" s="222">
        <v>7</v>
      </c>
      <c r="J43" s="224">
        <v>36</v>
      </c>
      <c r="K43" s="170">
        <v>0</v>
      </c>
      <c r="L43" s="169">
        <v>0</v>
      </c>
      <c r="M43" s="177">
        <v>5</v>
      </c>
      <c r="N43" s="175">
        <v>10.8</v>
      </c>
      <c r="O43" s="176">
        <v>47790</v>
      </c>
      <c r="P43" s="173">
        <v>14.8</v>
      </c>
      <c r="Q43" s="169">
        <v>3.8</v>
      </c>
      <c r="R43" s="177">
        <v>8</v>
      </c>
    </row>
    <row r="44" spans="2:18" x14ac:dyDescent="0.3">
      <c r="B44" s="167" t="s">
        <v>35</v>
      </c>
      <c r="C44" s="211">
        <v>242</v>
      </c>
      <c r="D44" s="169">
        <v>27.5</v>
      </c>
      <c r="E44" s="170">
        <v>295</v>
      </c>
      <c r="F44" s="169">
        <v>33.5</v>
      </c>
      <c r="G44" s="178">
        <v>3839</v>
      </c>
      <c r="H44" s="171">
        <v>4.3600000000000003</v>
      </c>
      <c r="I44" s="172">
        <v>1208</v>
      </c>
      <c r="J44" s="173">
        <v>136.5</v>
      </c>
      <c r="K44" s="178">
        <v>767</v>
      </c>
      <c r="L44" s="169">
        <v>260</v>
      </c>
      <c r="M44" s="177">
        <v>4.9000000000000004</v>
      </c>
      <c r="N44" s="175">
        <v>8.1999999999999993</v>
      </c>
      <c r="O44" s="176">
        <v>46086</v>
      </c>
      <c r="P44" s="173">
        <v>16.399999999999999</v>
      </c>
      <c r="Q44" s="169">
        <v>3.8</v>
      </c>
      <c r="R44" s="177">
        <v>8.6</v>
      </c>
    </row>
    <row r="45" spans="2:18" x14ac:dyDescent="0.3">
      <c r="B45" s="167" t="s">
        <v>36</v>
      </c>
      <c r="C45" s="214"/>
      <c r="D45" s="216">
        <v>13.6</v>
      </c>
      <c r="E45" s="225"/>
      <c r="F45" s="216">
        <v>13.6</v>
      </c>
      <c r="G45" s="170">
        <v>54</v>
      </c>
      <c r="H45" s="171">
        <v>1.84</v>
      </c>
      <c r="I45" s="172">
        <v>22</v>
      </c>
      <c r="J45" s="173">
        <v>76.400000000000006</v>
      </c>
      <c r="K45" s="222">
        <v>5</v>
      </c>
      <c r="L45" s="224">
        <v>52.1</v>
      </c>
      <c r="M45" s="174">
        <v>4.8</v>
      </c>
      <c r="N45" s="175">
        <v>13.5</v>
      </c>
      <c r="O45" s="176">
        <v>45594</v>
      </c>
      <c r="P45" s="173">
        <v>17.3</v>
      </c>
      <c r="Q45" s="169">
        <v>3.3</v>
      </c>
      <c r="R45" s="177">
        <v>13.4</v>
      </c>
    </row>
    <row r="46" spans="2:18" x14ac:dyDescent="0.3">
      <c r="B46" s="167" t="s">
        <v>37</v>
      </c>
      <c r="C46" s="214"/>
      <c r="D46" s="216">
        <v>4</v>
      </c>
      <c r="E46" s="170">
        <v>0</v>
      </c>
      <c r="F46" s="169">
        <v>0</v>
      </c>
      <c r="G46" s="170">
        <v>44</v>
      </c>
      <c r="H46" s="171">
        <v>1.75</v>
      </c>
      <c r="I46" s="222">
        <v>8</v>
      </c>
      <c r="J46" s="224">
        <v>32</v>
      </c>
      <c r="K46" s="222">
        <v>5</v>
      </c>
      <c r="L46" s="224">
        <v>60.1</v>
      </c>
      <c r="M46" s="174">
        <v>5.0999999999999996</v>
      </c>
      <c r="N46" s="175">
        <v>11.8</v>
      </c>
      <c r="O46" s="176">
        <v>42917</v>
      </c>
      <c r="P46" s="173">
        <v>16.5</v>
      </c>
      <c r="Q46" s="169">
        <v>4</v>
      </c>
      <c r="R46" s="177">
        <v>8.8000000000000007</v>
      </c>
    </row>
    <row r="47" spans="2:18" x14ac:dyDescent="0.3">
      <c r="B47" s="167" t="s">
        <v>38</v>
      </c>
      <c r="C47" s="215">
        <v>11</v>
      </c>
      <c r="D47" s="216">
        <v>16.7</v>
      </c>
      <c r="E47" s="220">
        <v>8</v>
      </c>
      <c r="F47" s="216">
        <v>12.2</v>
      </c>
      <c r="G47" s="170">
        <v>117</v>
      </c>
      <c r="H47" s="171">
        <v>1.78</v>
      </c>
      <c r="I47" s="172">
        <v>62</v>
      </c>
      <c r="J47" s="173">
        <v>93.6</v>
      </c>
      <c r="K47" s="222">
        <v>7</v>
      </c>
      <c r="L47" s="224">
        <v>31.7</v>
      </c>
      <c r="M47" s="174">
        <v>5.0999999999999996</v>
      </c>
      <c r="N47" s="175">
        <v>12.2</v>
      </c>
      <c r="O47" s="176">
        <v>45795</v>
      </c>
      <c r="P47" s="173">
        <v>21.1</v>
      </c>
      <c r="Q47" s="169">
        <v>6</v>
      </c>
      <c r="R47" s="177">
        <v>9.3000000000000007</v>
      </c>
    </row>
    <row r="48" spans="2:18" x14ac:dyDescent="0.3">
      <c r="B48" s="167" t="s">
        <v>165</v>
      </c>
      <c r="C48" s="215">
        <v>5</v>
      </c>
      <c r="D48" s="216">
        <v>17.5</v>
      </c>
      <c r="E48" s="225"/>
      <c r="F48" s="216">
        <v>14</v>
      </c>
      <c r="G48" s="170">
        <v>41</v>
      </c>
      <c r="H48" s="171">
        <v>1.43</v>
      </c>
      <c r="I48" s="222">
        <v>11</v>
      </c>
      <c r="J48" s="224">
        <v>38.299999999999997</v>
      </c>
      <c r="K48" s="172">
        <v>31</v>
      </c>
      <c r="L48" s="173">
        <v>323.39999999999998</v>
      </c>
      <c r="M48" s="174">
        <v>5.3</v>
      </c>
      <c r="N48" s="175">
        <v>15.7</v>
      </c>
      <c r="O48" s="176">
        <v>34182</v>
      </c>
      <c r="P48" s="173">
        <v>17.3</v>
      </c>
      <c r="Q48" s="169">
        <v>6.4</v>
      </c>
      <c r="R48" s="177">
        <v>10.3</v>
      </c>
    </row>
    <row r="49" spans="2:18" x14ac:dyDescent="0.3">
      <c r="B49" s="167" t="s">
        <v>39</v>
      </c>
      <c r="C49" s="211">
        <v>0</v>
      </c>
      <c r="D49" s="169">
        <v>0</v>
      </c>
      <c r="E49" s="170">
        <v>0</v>
      </c>
      <c r="F49" s="169">
        <v>0</v>
      </c>
      <c r="G49" s="170">
        <v>37</v>
      </c>
      <c r="H49" s="171">
        <v>2.84</v>
      </c>
      <c r="I49" s="222">
        <v>5</v>
      </c>
      <c r="J49" s="224">
        <v>39.4</v>
      </c>
      <c r="K49" s="228"/>
      <c r="L49" s="224">
        <v>94.5</v>
      </c>
      <c r="M49" s="174">
        <v>4.7</v>
      </c>
      <c r="N49" s="175">
        <v>8.9</v>
      </c>
      <c r="O49" s="176">
        <v>49524</v>
      </c>
      <c r="P49" s="173">
        <v>10.1</v>
      </c>
      <c r="Q49" s="169">
        <v>3.3</v>
      </c>
      <c r="R49" s="177">
        <v>6</v>
      </c>
    </row>
    <row r="50" spans="2:18" x14ac:dyDescent="0.3">
      <c r="B50" s="167" t="s">
        <v>40</v>
      </c>
      <c r="C50" s="214"/>
      <c r="D50" s="216">
        <v>10</v>
      </c>
      <c r="E50" s="225"/>
      <c r="F50" s="216">
        <v>3.3</v>
      </c>
      <c r="G50" s="170">
        <v>30</v>
      </c>
      <c r="H50" s="171">
        <v>1</v>
      </c>
      <c r="I50" s="222">
        <v>7</v>
      </c>
      <c r="J50" s="224">
        <v>23.3</v>
      </c>
      <c r="K50" s="228"/>
      <c r="L50" s="224">
        <v>20</v>
      </c>
      <c r="M50" s="174">
        <v>4.9000000000000004</v>
      </c>
      <c r="N50" s="175">
        <v>12.1</v>
      </c>
      <c r="O50" s="176">
        <v>52700</v>
      </c>
      <c r="P50" s="173">
        <v>14.1</v>
      </c>
      <c r="Q50" s="169">
        <v>4.4000000000000004</v>
      </c>
      <c r="R50" s="177">
        <v>6.1</v>
      </c>
    </row>
    <row r="51" spans="2:18" x14ac:dyDescent="0.3">
      <c r="B51" s="167" t="s">
        <v>41</v>
      </c>
      <c r="C51" s="215">
        <v>12</v>
      </c>
      <c r="D51" s="216">
        <v>10</v>
      </c>
      <c r="E51" s="220">
        <v>13</v>
      </c>
      <c r="F51" s="216">
        <v>10.8</v>
      </c>
      <c r="G51" s="170">
        <v>288</v>
      </c>
      <c r="H51" s="171">
        <v>2.39</v>
      </c>
      <c r="I51" s="172">
        <v>159</v>
      </c>
      <c r="J51" s="173">
        <v>131.6</v>
      </c>
      <c r="K51" s="172">
        <v>98</v>
      </c>
      <c r="L51" s="173">
        <v>243.4</v>
      </c>
      <c r="M51" s="174">
        <v>5.2</v>
      </c>
      <c r="N51" s="175">
        <v>13</v>
      </c>
      <c r="O51" s="176">
        <v>38357</v>
      </c>
      <c r="P51" s="173">
        <v>22.3</v>
      </c>
      <c r="Q51" s="169">
        <v>4.0999999999999996</v>
      </c>
      <c r="R51" s="177">
        <v>11.3</v>
      </c>
    </row>
    <row r="52" spans="2:18" x14ac:dyDescent="0.3">
      <c r="B52" s="167" t="s">
        <v>166</v>
      </c>
      <c r="C52" s="215">
        <v>8</v>
      </c>
      <c r="D52" s="216">
        <v>26.3</v>
      </c>
      <c r="E52" s="220">
        <v>6</v>
      </c>
      <c r="F52" s="216">
        <v>19.7</v>
      </c>
      <c r="G52" s="170">
        <v>138</v>
      </c>
      <c r="H52" s="171">
        <v>4.54</v>
      </c>
      <c r="I52" s="172">
        <v>36</v>
      </c>
      <c r="J52" s="173">
        <v>118.8</v>
      </c>
      <c r="K52" s="228"/>
      <c r="L52" s="224">
        <v>29.7</v>
      </c>
      <c r="M52" s="174">
        <v>5.4</v>
      </c>
      <c r="N52" s="175">
        <v>18.5</v>
      </c>
      <c r="O52" s="176">
        <v>37435</v>
      </c>
      <c r="P52" s="173">
        <v>22.3</v>
      </c>
      <c r="Q52" s="169">
        <v>6.4</v>
      </c>
      <c r="R52" s="177">
        <v>10.1</v>
      </c>
    </row>
    <row r="53" spans="2:18" x14ac:dyDescent="0.3">
      <c r="B53" s="167" t="s">
        <v>42</v>
      </c>
      <c r="C53" s="211">
        <v>458</v>
      </c>
      <c r="D53" s="169">
        <v>21.7</v>
      </c>
      <c r="E53" s="170">
        <v>492</v>
      </c>
      <c r="F53" s="169">
        <v>23.3</v>
      </c>
      <c r="G53" s="178">
        <v>5139</v>
      </c>
      <c r="H53" s="171">
        <v>2.44</v>
      </c>
      <c r="I53" s="172">
        <v>1652</v>
      </c>
      <c r="J53" s="173">
        <v>78</v>
      </c>
      <c r="K53" s="179">
        <v>1539</v>
      </c>
      <c r="L53" s="173">
        <v>218</v>
      </c>
      <c r="M53" s="174">
        <v>4.8</v>
      </c>
      <c r="N53" s="175">
        <v>9.4</v>
      </c>
      <c r="O53" s="176">
        <v>55134</v>
      </c>
      <c r="P53" s="173">
        <v>14.7</v>
      </c>
      <c r="Q53" s="169">
        <v>4.4000000000000004</v>
      </c>
      <c r="R53" s="177">
        <v>8.6999999999999993</v>
      </c>
    </row>
    <row r="54" spans="2:18" x14ac:dyDescent="0.3">
      <c r="B54" s="167" t="s">
        <v>43</v>
      </c>
      <c r="C54" s="211">
        <v>51</v>
      </c>
      <c r="D54" s="169">
        <v>14</v>
      </c>
      <c r="E54" s="170">
        <v>37</v>
      </c>
      <c r="F54" s="169">
        <v>10.199999999999999</v>
      </c>
      <c r="G54" s="170">
        <v>1035</v>
      </c>
      <c r="H54" s="171">
        <v>2.85</v>
      </c>
      <c r="I54" s="172">
        <v>459</v>
      </c>
      <c r="J54" s="173">
        <v>125.8</v>
      </c>
      <c r="K54" s="172">
        <v>307</v>
      </c>
      <c r="L54" s="173">
        <v>252.4</v>
      </c>
      <c r="M54" s="174">
        <v>5</v>
      </c>
      <c r="N54" s="175">
        <v>13.3</v>
      </c>
      <c r="O54" s="176">
        <v>48357</v>
      </c>
      <c r="P54" s="173">
        <v>17.100000000000001</v>
      </c>
      <c r="Q54" s="169">
        <v>5.3</v>
      </c>
      <c r="R54" s="177">
        <v>10.7</v>
      </c>
    </row>
    <row r="55" spans="2:18" x14ac:dyDescent="0.3">
      <c r="B55" s="167" t="s">
        <v>44</v>
      </c>
      <c r="C55" s="211">
        <v>335</v>
      </c>
      <c r="D55" s="169">
        <v>49.6</v>
      </c>
      <c r="E55" s="170">
        <v>272</v>
      </c>
      <c r="F55" s="169">
        <v>40.200000000000003</v>
      </c>
      <c r="G55" s="178">
        <v>2703</v>
      </c>
      <c r="H55" s="171">
        <v>4</v>
      </c>
      <c r="I55" s="172">
        <v>1122</v>
      </c>
      <c r="J55" s="173">
        <v>165.1</v>
      </c>
      <c r="K55" s="178">
        <v>596</v>
      </c>
      <c r="L55" s="169">
        <v>263.10000000000002</v>
      </c>
      <c r="M55" s="177">
        <v>4.8</v>
      </c>
      <c r="N55" s="175">
        <v>10.9</v>
      </c>
      <c r="O55" s="176">
        <v>65454</v>
      </c>
      <c r="P55" s="173">
        <v>9.6</v>
      </c>
      <c r="Q55" s="169">
        <v>5.3</v>
      </c>
      <c r="R55" s="177">
        <v>6.5</v>
      </c>
    </row>
    <row r="56" spans="2:18" x14ac:dyDescent="0.3">
      <c r="B56" s="167" t="s">
        <v>45</v>
      </c>
      <c r="C56" s="215">
        <v>12</v>
      </c>
      <c r="D56" s="216">
        <v>7.4</v>
      </c>
      <c r="E56" s="220">
        <v>8</v>
      </c>
      <c r="F56" s="216">
        <v>4.9000000000000004</v>
      </c>
      <c r="G56" s="170">
        <v>178</v>
      </c>
      <c r="H56" s="171">
        <v>1.1000000000000001</v>
      </c>
      <c r="I56" s="172">
        <v>59</v>
      </c>
      <c r="J56" s="173">
        <v>36.299999999999997</v>
      </c>
      <c r="K56" s="170">
        <v>231</v>
      </c>
      <c r="L56" s="169">
        <v>426</v>
      </c>
      <c r="M56" s="177">
        <v>4.4000000000000004</v>
      </c>
      <c r="N56" s="175">
        <v>7.5</v>
      </c>
      <c r="O56" s="176">
        <v>55273</v>
      </c>
      <c r="P56" s="173">
        <v>14.5</v>
      </c>
      <c r="Q56" s="169">
        <v>4.8</v>
      </c>
      <c r="R56" s="177">
        <v>7.6</v>
      </c>
    </row>
    <row r="57" spans="2:18" x14ac:dyDescent="0.3">
      <c r="B57" s="167" t="s">
        <v>46</v>
      </c>
      <c r="C57" s="214"/>
      <c r="D57" s="216">
        <v>8.4</v>
      </c>
      <c r="E57" s="170">
        <v>0</v>
      </c>
      <c r="F57" s="169">
        <v>0</v>
      </c>
      <c r="G57" s="220">
        <v>11</v>
      </c>
      <c r="H57" s="221">
        <v>0.93</v>
      </c>
      <c r="I57" s="228"/>
      <c r="J57" s="224">
        <v>33.799999999999997</v>
      </c>
      <c r="K57" s="170">
        <v>0</v>
      </c>
      <c r="L57" s="169">
        <v>0</v>
      </c>
      <c r="M57" s="177">
        <v>4.9000000000000004</v>
      </c>
      <c r="N57" s="175">
        <v>13.1</v>
      </c>
      <c r="O57" s="176">
        <v>40000</v>
      </c>
      <c r="P57" s="173">
        <v>18.8</v>
      </c>
      <c r="Q57" s="169">
        <v>6.9</v>
      </c>
      <c r="R57" s="177">
        <v>14.8</v>
      </c>
    </row>
    <row r="58" spans="2:18" x14ac:dyDescent="0.3">
      <c r="B58" s="167" t="s">
        <v>47</v>
      </c>
      <c r="C58" s="211">
        <v>32</v>
      </c>
      <c r="D58" s="169">
        <v>29.8</v>
      </c>
      <c r="E58" s="170">
        <v>30</v>
      </c>
      <c r="F58" s="169">
        <v>28</v>
      </c>
      <c r="G58" s="170">
        <v>258</v>
      </c>
      <c r="H58" s="171">
        <v>2.4</v>
      </c>
      <c r="I58" s="172">
        <v>88</v>
      </c>
      <c r="J58" s="173">
        <v>81.7</v>
      </c>
      <c r="K58" s="170">
        <v>108</v>
      </c>
      <c r="L58" s="169">
        <v>300.89999999999998</v>
      </c>
      <c r="M58" s="177">
        <v>5</v>
      </c>
      <c r="N58" s="175">
        <v>14.8</v>
      </c>
      <c r="O58" s="176">
        <v>47257</v>
      </c>
      <c r="P58" s="173">
        <v>15</v>
      </c>
      <c r="Q58" s="169">
        <v>6.4</v>
      </c>
      <c r="R58" s="177">
        <v>8.6</v>
      </c>
    </row>
    <row r="59" spans="2:18" x14ac:dyDescent="0.3">
      <c r="B59" s="167" t="s">
        <v>48</v>
      </c>
      <c r="C59" s="215">
        <v>14</v>
      </c>
      <c r="D59" s="216">
        <v>14.2</v>
      </c>
      <c r="E59" s="220">
        <v>10</v>
      </c>
      <c r="F59" s="216">
        <v>10.199999999999999</v>
      </c>
      <c r="G59" s="170">
        <v>203</v>
      </c>
      <c r="H59" s="171">
        <v>2.06</v>
      </c>
      <c r="I59" s="172">
        <v>43</v>
      </c>
      <c r="J59" s="173">
        <v>43.4</v>
      </c>
      <c r="K59" s="170">
        <v>109</v>
      </c>
      <c r="L59" s="169">
        <v>330.2</v>
      </c>
      <c r="M59" s="177">
        <v>4.7</v>
      </c>
      <c r="N59" s="175">
        <v>9.4</v>
      </c>
      <c r="O59" s="176">
        <v>58766</v>
      </c>
      <c r="P59" s="173">
        <v>12.6</v>
      </c>
      <c r="Q59" s="169">
        <v>2.8</v>
      </c>
      <c r="R59" s="177">
        <v>7.4</v>
      </c>
    </row>
    <row r="60" spans="2:18" x14ac:dyDescent="0.3">
      <c r="B60" s="167" t="s">
        <v>49</v>
      </c>
      <c r="C60" s="215">
        <v>15</v>
      </c>
      <c r="D60" s="216">
        <v>13.1</v>
      </c>
      <c r="E60" s="220">
        <v>13</v>
      </c>
      <c r="F60" s="216">
        <v>11.3</v>
      </c>
      <c r="G60" s="170">
        <v>310</v>
      </c>
      <c r="H60" s="171">
        <v>2.7</v>
      </c>
      <c r="I60" s="172">
        <v>79</v>
      </c>
      <c r="J60" s="173">
        <v>69</v>
      </c>
      <c r="K60" s="170">
        <v>59</v>
      </c>
      <c r="L60" s="169">
        <v>154.6</v>
      </c>
      <c r="M60" s="177">
        <v>5.0999999999999996</v>
      </c>
      <c r="N60" s="175">
        <v>15.3</v>
      </c>
      <c r="O60" s="176">
        <v>44742</v>
      </c>
      <c r="P60" s="173">
        <v>16.8</v>
      </c>
      <c r="Q60" s="169">
        <v>6.1</v>
      </c>
      <c r="R60" s="177">
        <v>10.4</v>
      </c>
    </row>
    <row r="61" spans="2:18" x14ac:dyDescent="0.3">
      <c r="B61" s="167" t="s">
        <v>50</v>
      </c>
      <c r="C61" s="214"/>
      <c r="D61" s="218">
        <v>10.199999999999999</v>
      </c>
      <c r="E61" s="226"/>
      <c r="F61" s="218">
        <v>6.8</v>
      </c>
      <c r="G61" s="218">
        <v>7</v>
      </c>
      <c r="H61" s="218">
        <v>0.24</v>
      </c>
      <c r="I61" s="223">
        <v>10</v>
      </c>
      <c r="J61" s="223">
        <v>34</v>
      </c>
      <c r="K61" s="180">
        <v>41</v>
      </c>
      <c r="L61" s="182">
        <v>417.9</v>
      </c>
      <c r="M61" s="183">
        <v>4.9000000000000004</v>
      </c>
      <c r="N61" s="180">
        <v>11.5</v>
      </c>
      <c r="O61" s="184">
        <v>45988</v>
      </c>
      <c r="P61" s="181">
        <v>18.600000000000001</v>
      </c>
      <c r="Q61" s="180">
        <v>2.8</v>
      </c>
      <c r="R61" s="183">
        <v>7.8</v>
      </c>
    </row>
    <row r="62" spans="2:18" x14ac:dyDescent="0.3">
      <c r="B62" s="167" t="s">
        <v>51</v>
      </c>
      <c r="C62" s="211">
        <v>67</v>
      </c>
      <c r="D62" s="180">
        <v>37.9</v>
      </c>
      <c r="E62" s="180">
        <v>49</v>
      </c>
      <c r="F62" s="180">
        <v>27.7</v>
      </c>
      <c r="G62" s="180">
        <v>705</v>
      </c>
      <c r="H62" s="180">
        <v>3.99</v>
      </c>
      <c r="I62" s="181">
        <v>241</v>
      </c>
      <c r="J62" s="181">
        <v>133.6</v>
      </c>
      <c r="K62" s="180">
        <v>39</v>
      </c>
      <c r="L62" s="180">
        <v>64.900000000000006</v>
      </c>
      <c r="M62" s="183">
        <v>4.9000000000000004</v>
      </c>
      <c r="N62" s="180">
        <v>10.5</v>
      </c>
      <c r="O62" s="184">
        <v>64196</v>
      </c>
      <c r="P62" s="181">
        <v>11</v>
      </c>
      <c r="Q62" s="180">
        <v>3.8</v>
      </c>
      <c r="R62" s="183">
        <v>6.3</v>
      </c>
    </row>
    <row r="63" spans="2:18" x14ac:dyDescent="0.3">
      <c r="B63" s="167" t="s">
        <v>52</v>
      </c>
      <c r="C63" s="214"/>
      <c r="D63" s="218">
        <v>8.4</v>
      </c>
      <c r="E63" s="226"/>
      <c r="F63" s="218">
        <v>5.6</v>
      </c>
      <c r="G63" s="180">
        <v>61</v>
      </c>
      <c r="H63" s="180">
        <v>1.7</v>
      </c>
      <c r="I63" s="181">
        <v>33</v>
      </c>
      <c r="J63" s="181">
        <v>93</v>
      </c>
      <c r="K63" s="180">
        <v>79</v>
      </c>
      <c r="L63" s="182">
        <v>667.8</v>
      </c>
      <c r="M63" s="183">
        <v>4.9000000000000004</v>
      </c>
      <c r="N63" s="180">
        <v>10.6</v>
      </c>
      <c r="O63" s="184">
        <v>45930</v>
      </c>
      <c r="P63" s="181">
        <v>15.4</v>
      </c>
      <c r="Q63" s="180">
        <v>1.9</v>
      </c>
      <c r="R63" s="183">
        <v>7.6</v>
      </c>
    </row>
    <row r="64" spans="2:18" x14ac:dyDescent="0.3">
      <c r="B64" s="167" t="s">
        <v>53</v>
      </c>
      <c r="C64" s="215">
        <v>8</v>
      </c>
      <c r="D64" s="218">
        <v>17.899999999999999</v>
      </c>
      <c r="E64" s="218">
        <v>7</v>
      </c>
      <c r="F64" s="218">
        <v>15.6</v>
      </c>
      <c r="G64" s="180">
        <v>74</v>
      </c>
      <c r="H64" s="180">
        <v>1.65</v>
      </c>
      <c r="I64" s="223">
        <v>13</v>
      </c>
      <c r="J64" s="223">
        <v>30.1</v>
      </c>
      <c r="K64" s="180">
        <v>69</v>
      </c>
      <c r="L64" s="180">
        <v>478.7</v>
      </c>
      <c r="M64" s="183">
        <v>5.0999999999999996</v>
      </c>
      <c r="N64" s="180">
        <v>13.3</v>
      </c>
      <c r="O64" s="184">
        <v>46992</v>
      </c>
      <c r="P64" s="181">
        <v>16.2</v>
      </c>
      <c r="Q64" s="180">
        <v>1.9</v>
      </c>
      <c r="R64" s="183">
        <v>8.8000000000000007</v>
      </c>
    </row>
    <row r="65" spans="2:18" x14ac:dyDescent="0.3">
      <c r="B65" s="167" t="s">
        <v>54</v>
      </c>
      <c r="C65" s="214"/>
      <c r="D65" s="218">
        <v>2.2000000000000002</v>
      </c>
      <c r="E65" s="180">
        <v>0</v>
      </c>
      <c r="F65" s="180">
        <v>0</v>
      </c>
      <c r="G65" s="180">
        <v>48</v>
      </c>
      <c r="H65" s="180">
        <v>1.06</v>
      </c>
      <c r="I65" s="223">
        <v>17</v>
      </c>
      <c r="J65" s="223">
        <v>37.5</v>
      </c>
      <c r="K65" s="180">
        <v>30</v>
      </c>
      <c r="L65" s="180">
        <v>198.7</v>
      </c>
      <c r="M65" s="183">
        <v>4.8</v>
      </c>
      <c r="N65" s="180">
        <v>11.8</v>
      </c>
      <c r="O65" s="184">
        <v>42746</v>
      </c>
      <c r="P65" s="181">
        <v>12.8</v>
      </c>
      <c r="Q65" s="180">
        <v>5.2</v>
      </c>
      <c r="R65" s="183">
        <v>8.3000000000000007</v>
      </c>
    </row>
    <row r="66" spans="2:18" x14ac:dyDescent="0.3">
      <c r="B66" s="167" t="s">
        <v>167</v>
      </c>
      <c r="C66" s="215">
        <v>10</v>
      </c>
      <c r="D66" s="218">
        <v>27.5</v>
      </c>
      <c r="E66" s="218">
        <v>9</v>
      </c>
      <c r="F66" s="218">
        <v>24.7</v>
      </c>
      <c r="G66" s="180">
        <v>106</v>
      </c>
      <c r="H66" s="180">
        <v>2.91</v>
      </c>
      <c r="I66" s="181">
        <v>34</v>
      </c>
      <c r="J66" s="181">
        <v>93.6</v>
      </c>
      <c r="K66" s="180">
        <v>25</v>
      </c>
      <c r="L66" s="180">
        <v>206.4</v>
      </c>
      <c r="M66" s="183">
        <v>5.0999999999999996</v>
      </c>
      <c r="N66" s="180">
        <v>15.6</v>
      </c>
      <c r="O66" s="184">
        <v>43636</v>
      </c>
      <c r="P66" s="181">
        <v>14.2</v>
      </c>
      <c r="Q66" s="180">
        <v>4.3</v>
      </c>
      <c r="R66" s="183">
        <v>8.1</v>
      </c>
    </row>
    <row r="67" spans="2:18" x14ac:dyDescent="0.3">
      <c r="B67" s="167" t="s">
        <v>55</v>
      </c>
      <c r="C67" s="215">
        <v>11</v>
      </c>
      <c r="D67" s="218">
        <v>41.9</v>
      </c>
      <c r="E67" s="218">
        <v>9</v>
      </c>
      <c r="F67" s="218">
        <v>34.299999999999997</v>
      </c>
      <c r="G67" s="180">
        <v>32</v>
      </c>
      <c r="H67" s="180">
        <v>1.22</v>
      </c>
      <c r="I67" s="181">
        <v>32</v>
      </c>
      <c r="J67" s="181">
        <v>121.3</v>
      </c>
      <c r="K67" s="180">
        <v>33</v>
      </c>
      <c r="L67" s="180">
        <v>375.2</v>
      </c>
      <c r="M67" s="183">
        <v>5</v>
      </c>
      <c r="N67" s="180">
        <v>13.5</v>
      </c>
      <c r="O67" s="184">
        <v>47569</v>
      </c>
      <c r="P67" s="181">
        <v>17</v>
      </c>
      <c r="Q67" s="180">
        <v>6</v>
      </c>
      <c r="R67" s="183">
        <v>9.1999999999999993</v>
      </c>
    </row>
    <row r="68" spans="2:18" x14ac:dyDescent="0.3">
      <c r="B68" s="167" t="s">
        <v>56</v>
      </c>
      <c r="C68" s="215">
        <v>17</v>
      </c>
      <c r="D68" s="218">
        <v>19.899999999999999</v>
      </c>
      <c r="E68" s="218">
        <v>15</v>
      </c>
      <c r="F68" s="218">
        <v>17.5</v>
      </c>
      <c r="G68" s="180">
        <v>135</v>
      </c>
      <c r="H68" s="180">
        <v>1.58</v>
      </c>
      <c r="I68" s="181">
        <v>93</v>
      </c>
      <c r="J68" s="181">
        <v>109.1</v>
      </c>
      <c r="K68" s="180">
        <v>323</v>
      </c>
      <c r="L68" s="182">
        <v>1136.4000000000001</v>
      </c>
      <c r="M68" s="183">
        <v>4.9000000000000004</v>
      </c>
      <c r="N68" s="180">
        <v>12</v>
      </c>
      <c r="O68" s="184">
        <v>48784</v>
      </c>
      <c r="P68" s="181">
        <v>17.3</v>
      </c>
      <c r="Q68" s="180">
        <v>4.5999999999999996</v>
      </c>
      <c r="R68" s="183">
        <v>6.9</v>
      </c>
    </row>
    <row r="69" spans="2:18" x14ac:dyDescent="0.3">
      <c r="B69" s="167" t="s">
        <v>57</v>
      </c>
      <c r="C69" s="215">
        <v>10</v>
      </c>
      <c r="D69" s="218">
        <v>14.5</v>
      </c>
      <c r="E69" s="218">
        <v>8</v>
      </c>
      <c r="F69" s="218">
        <v>11.6</v>
      </c>
      <c r="G69" s="180">
        <v>128</v>
      </c>
      <c r="H69" s="180">
        <v>1.86</v>
      </c>
      <c r="I69" s="181">
        <v>31</v>
      </c>
      <c r="J69" s="181">
        <v>45.1</v>
      </c>
      <c r="K69" s="218">
        <v>14</v>
      </c>
      <c r="L69" s="218">
        <v>61.1</v>
      </c>
      <c r="M69" s="183">
        <v>5.2</v>
      </c>
      <c r="N69" s="180">
        <v>22.4</v>
      </c>
      <c r="O69" s="184">
        <v>41643</v>
      </c>
      <c r="P69" s="181">
        <v>18.600000000000001</v>
      </c>
      <c r="Q69" s="180">
        <v>4.2</v>
      </c>
      <c r="R69" s="183">
        <v>14.6</v>
      </c>
    </row>
    <row r="70" spans="2:18" x14ac:dyDescent="0.3">
      <c r="B70" s="167" t="s">
        <v>58</v>
      </c>
      <c r="C70" s="211">
        <v>0</v>
      </c>
      <c r="D70" s="180">
        <v>0</v>
      </c>
      <c r="E70" s="180">
        <v>0</v>
      </c>
      <c r="F70" s="180">
        <v>0</v>
      </c>
      <c r="G70" s="218">
        <v>12</v>
      </c>
      <c r="H70" s="218">
        <v>1.1100000000000001</v>
      </c>
      <c r="I70" s="223">
        <v>7</v>
      </c>
      <c r="J70" s="223">
        <v>65.599999999999994</v>
      </c>
      <c r="K70" s="180">
        <v>0</v>
      </c>
      <c r="L70" s="180">
        <v>0</v>
      </c>
      <c r="M70" s="183">
        <v>4.8</v>
      </c>
      <c r="N70" s="180">
        <v>11.6</v>
      </c>
      <c r="O70" s="184">
        <v>47298</v>
      </c>
      <c r="P70" s="181">
        <v>10.1</v>
      </c>
      <c r="Q70" s="180">
        <v>2.5</v>
      </c>
      <c r="R70" s="183">
        <v>11.2</v>
      </c>
    </row>
    <row r="71" spans="2:18" x14ac:dyDescent="0.3">
      <c r="B71" s="167" t="s">
        <v>59</v>
      </c>
      <c r="C71" s="215">
        <v>10</v>
      </c>
      <c r="D71" s="218">
        <v>13</v>
      </c>
      <c r="E71" s="218">
        <v>8</v>
      </c>
      <c r="F71" s="218">
        <v>10.4</v>
      </c>
      <c r="G71" s="180">
        <v>119</v>
      </c>
      <c r="H71" s="180">
        <v>1.55</v>
      </c>
      <c r="I71" s="181">
        <v>52</v>
      </c>
      <c r="J71" s="181">
        <v>67.2</v>
      </c>
      <c r="K71" s="180">
        <v>28</v>
      </c>
      <c r="L71" s="182">
        <v>108.6</v>
      </c>
      <c r="M71" s="183">
        <v>4.9000000000000004</v>
      </c>
      <c r="N71" s="180">
        <v>12.7</v>
      </c>
      <c r="O71" s="184">
        <v>47171</v>
      </c>
      <c r="P71" s="181">
        <v>16.899999999999999</v>
      </c>
      <c r="Q71" s="180">
        <v>4.9000000000000004</v>
      </c>
      <c r="R71" s="183">
        <v>8.5</v>
      </c>
    </row>
    <row r="72" spans="2:18" x14ac:dyDescent="0.3">
      <c r="B72" s="167" t="s">
        <v>60</v>
      </c>
      <c r="C72" s="215">
        <v>5</v>
      </c>
      <c r="D72" s="218">
        <v>12.8</v>
      </c>
      <c r="E72" s="218">
        <v>6</v>
      </c>
      <c r="F72" s="218">
        <v>15.3</v>
      </c>
      <c r="G72" s="180">
        <v>137</v>
      </c>
      <c r="H72" s="180">
        <v>3.49</v>
      </c>
      <c r="I72" s="181">
        <v>60</v>
      </c>
      <c r="J72" s="181">
        <v>157.6</v>
      </c>
      <c r="K72" s="180">
        <v>47</v>
      </c>
      <c r="L72" s="182">
        <v>370.3</v>
      </c>
      <c r="M72" s="183">
        <v>5.4</v>
      </c>
      <c r="N72" s="180">
        <v>24.3</v>
      </c>
      <c r="O72" s="184">
        <v>35357</v>
      </c>
      <c r="P72" s="181">
        <v>25.3</v>
      </c>
      <c r="Q72" s="180">
        <v>8.9</v>
      </c>
      <c r="R72" s="183">
        <v>12.8</v>
      </c>
    </row>
    <row r="73" spans="2:18" x14ac:dyDescent="0.3">
      <c r="B73" s="167" t="s">
        <v>61</v>
      </c>
      <c r="C73" s="215">
        <v>5</v>
      </c>
      <c r="D73" s="218">
        <v>10.5</v>
      </c>
      <c r="E73" s="226"/>
      <c r="F73" s="218">
        <v>8.4</v>
      </c>
      <c r="G73" s="180">
        <v>45</v>
      </c>
      <c r="H73" s="180">
        <v>0.94</v>
      </c>
      <c r="I73" s="223">
        <v>14</v>
      </c>
      <c r="J73" s="223">
        <v>29.9</v>
      </c>
      <c r="K73" s="180">
        <v>0</v>
      </c>
      <c r="L73" s="180">
        <v>0</v>
      </c>
      <c r="M73" s="183">
        <v>4.8</v>
      </c>
      <c r="N73" s="180">
        <v>14.6</v>
      </c>
      <c r="O73" s="184">
        <v>58010</v>
      </c>
      <c r="P73" s="181">
        <v>12</v>
      </c>
      <c r="Q73" s="180">
        <v>4.3</v>
      </c>
      <c r="R73" s="183">
        <v>10.6</v>
      </c>
    </row>
    <row r="74" spans="2:18" x14ac:dyDescent="0.3">
      <c r="B74" s="167" t="s">
        <v>62</v>
      </c>
      <c r="C74" s="214"/>
      <c r="D74" s="218">
        <v>11.5</v>
      </c>
      <c r="E74" s="226"/>
      <c r="F74" s="218">
        <v>3.8</v>
      </c>
      <c r="G74" s="180">
        <v>47</v>
      </c>
      <c r="H74" s="180">
        <v>1.81</v>
      </c>
      <c r="I74" s="223">
        <v>7</v>
      </c>
      <c r="J74" s="223">
        <v>26.9</v>
      </c>
      <c r="K74" s="218">
        <v>13</v>
      </c>
      <c r="L74" s="218">
        <v>149.9</v>
      </c>
      <c r="M74" s="183">
        <v>4.9000000000000004</v>
      </c>
      <c r="N74" s="180">
        <v>10.7</v>
      </c>
      <c r="O74" s="184">
        <v>43966</v>
      </c>
      <c r="P74" s="181">
        <v>13.5</v>
      </c>
      <c r="Q74" s="180">
        <v>2.2999999999999998</v>
      </c>
      <c r="R74" s="183">
        <v>6.9</v>
      </c>
    </row>
    <row r="75" spans="2:18" x14ac:dyDescent="0.3">
      <c r="B75" s="167" t="s">
        <v>63</v>
      </c>
      <c r="C75" s="215">
        <v>9</v>
      </c>
      <c r="D75" s="218">
        <v>26.2</v>
      </c>
      <c r="E75" s="218">
        <v>7</v>
      </c>
      <c r="F75" s="218">
        <v>20.399999999999999</v>
      </c>
      <c r="G75" s="180">
        <v>99</v>
      </c>
      <c r="H75" s="180">
        <v>2.88</v>
      </c>
      <c r="I75" s="181">
        <v>21</v>
      </c>
      <c r="J75" s="181">
        <v>62</v>
      </c>
      <c r="K75" s="180">
        <v>30</v>
      </c>
      <c r="L75" s="180">
        <v>265.60000000000002</v>
      </c>
      <c r="M75" s="183">
        <v>5.2</v>
      </c>
      <c r="N75" s="180">
        <v>14.8</v>
      </c>
      <c r="O75" s="184">
        <v>46757</v>
      </c>
      <c r="P75" s="181">
        <v>16.3</v>
      </c>
      <c r="Q75" s="180">
        <v>3.8</v>
      </c>
      <c r="R75" s="183">
        <v>7.4</v>
      </c>
    </row>
    <row r="76" spans="2:18" x14ac:dyDescent="0.3">
      <c r="B76" s="167" t="s">
        <v>64</v>
      </c>
      <c r="C76" s="215">
        <v>6</v>
      </c>
      <c r="D76" s="218">
        <v>9.6999999999999993</v>
      </c>
      <c r="E76" s="226"/>
      <c r="F76" s="218">
        <v>6.5</v>
      </c>
      <c r="G76" s="180">
        <v>95</v>
      </c>
      <c r="H76" s="180">
        <v>1.54</v>
      </c>
      <c r="I76" s="181">
        <v>23</v>
      </c>
      <c r="J76" s="181">
        <v>37</v>
      </c>
      <c r="K76" s="180">
        <v>24</v>
      </c>
      <c r="L76" s="180">
        <v>115.9</v>
      </c>
      <c r="M76" s="183">
        <v>5.4</v>
      </c>
      <c r="N76" s="180">
        <v>21.9</v>
      </c>
      <c r="O76" s="184">
        <v>39003</v>
      </c>
      <c r="P76" s="181">
        <v>23.3</v>
      </c>
      <c r="Q76" s="180">
        <v>4.0999999999999996</v>
      </c>
      <c r="R76" s="183">
        <v>15.5</v>
      </c>
    </row>
    <row r="77" spans="2:18" x14ac:dyDescent="0.3">
      <c r="B77" s="167" t="s">
        <v>65</v>
      </c>
      <c r="C77" s="215">
        <v>12</v>
      </c>
      <c r="D77" s="218">
        <v>23.5</v>
      </c>
      <c r="E77" s="218">
        <v>8</v>
      </c>
      <c r="F77" s="218">
        <v>15.7</v>
      </c>
      <c r="G77" s="180">
        <v>120</v>
      </c>
      <c r="H77" s="180">
        <v>2.35</v>
      </c>
      <c r="I77" s="181">
        <v>32</v>
      </c>
      <c r="J77" s="181">
        <v>63.9</v>
      </c>
      <c r="K77" s="180">
        <v>52</v>
      </c>
      <c r="L77" s="182">
        <v>311.5</v>
      </c>
      <c r="M77" s="183">
        <v>5.4</v>
      </c>
      <c r="N77" s="180">
        <v>21.3</v>
      </c>
      <c r="O77" s="184">
        <v>38679</v>
      </c>
      <c r="P77" s="181">
        <v>22.2</v>
      </c>
      <c r="Q77" s="180">
        <v>6.4</v>
      </c>
      <c r="R77" s="183">
        <v>12.3</v>
      </c>
    </row>
    <row r="78" spans="2:18" x14ac:dyDescent="0.3">
      <c r="B78" s="167" t="s">
        <v>66</v>
      </c>
      <c r="C78" s="211">
        <v>29</v>
      </c>
      <c r="D78" s="180">
        <v>16.600000000000001</v>
      </c>
      <c r="E78" s="180">
        <v>40</v>
      </c>
      <c r="F78" s="180">
        <v>22.9</v>
      </c>
      <c r="G78" s="180">
        <v>288</v>
      </c>
      <c r="H78" s="180">
        <v>1.65</v>
      </c>
      <c r="I78" s="181">
        <v>107</v>
      </c>
      <c r="J78" s="181">
        <v>61</v>
      </c>
      <c r="K78" s="180">
        <v>244</v>
      </c>
      <c r="L78" s="180">
        <v>417.4</v>
      </c>
      <c r="M78" s="183">
        <v>5.0999999999999996</v>
      </c>
      <c r="N78" s="180">
        <v>12.9</v>
      </c>
      <c r="O78" s="184">
        <v>50813</v>
      </c>
      <c r="P78" s="181">
        <v>13.5</v>
      </c>
      <c r="Q78" s="180">
        <v>3.8</v>
      </c>
      <c r="R78" s="183">
        <v>9.6999999999999993</v>
      </c>
    </row>
    <row r="79" spans="2:18" x14ac:dyDescent="0.3">
      <c r="B79" s="167" t="s">
        <v>67</v>
      </c>
      <c r="C79" s="214"/>
      <c r="D79" s="218">
        <v>1.5</v>
      </c>
      <c r="E79" s="226"/>
      <c r="F79" s="218">
        <v>1.5</v>
      </c>
      <c r="G79" s="180">
        <v>105</v>
      </c>
      <c r="H79" s="180">
        <v>1.59</v>
      </c>
      <c r="I79" s="223">
        <v>19</v>
      </c>
      <c r="J79" s="223">
        <v>29.1</v>
      </c>
      <c r="K79" s="180">
        <v>76</v>
      </c>
      <c r="L79" s="180">
        <v>349.5</v>
      </c>
      <c r="M79" s="183">
        <v>4.8</v>
      </c>
      <c r="N79" s="180">
        <v>7.7</v>
      </c>
      <c r="O79" s="184">
        <v>44232</v>
      </c>
      <c r="P79" s="181">
        <v>22</v>
      </c>
      <c r="Q79" s="180">
        <v>2.9</v>
      </c>
      <c r="R79" s="183">
        <v>7.7</v>
      </c>
    </row>
    <row r="80" spans="2:18" x14ac:dyDescent="0.3">
      <c r="B80" s="167" t="s">
        <v>68</v>
      </c>
      <c r="C80" s="214"/>
      <c r="D80" s="218">
        <v>3.2</v>
      </c>
      <c r="E80" s="180">
        <v>0</v>
      </c>
      <c r="F80" s="180">
        <v>0</v>
      </c>
      <c r="G80" s="180">
        <v>59</v>
      </c>
      <c r="H80" s="180">
        <v>1.87</v>
      </c>
      <c r="I80" s="223">
        <v>15</v>
      </c>
      <c r="J80" s="223">
        <v>48</v>
      </c>
      <c r="K80" s="226"/>
      <c r="L80" s="218">
        <v>28.8</v>
      </c>
      <c r="M80" s="183">
        <v>5.4</v>
      </c>
      <c r="N80" s="180">
        <v>16.899999999999999</v>
      </c>
      <c r="O80" s="184">
        <v>33601</v>
      </c>
      <c r="P80" s="181">
        <v>23.8</v>
      </c>
      <c r="Q80" s="180">
        <v>3.5</v>
      </c>
      <c r="R80" s="183">
        <v>14.1</v>
      </c>
    </row>
    <row r="81" spans="2:18" x14ac:dyDescent="0.3">
      <c r="B81" s="167" t="s">
        <v>69</v>
      </c>
      <c r="C81" s="215">
        <v>5</v>
      </c>
      <c r="D81" s="216">
        <v>12.2</v>
      </c>
      <c r="E81" s="225"/>
      <c r="F81" s="216">
        <v>7.3</v>
      </c>
      <c r="G81" s="170">
        <v>35</v>
      </c>
      <c r="H81" s="171">
        <v>0.86</v>
      </c>
      <c r="I81" s="222">
        <v>19</v>
      </c>
      <c r="J81" s="224">
        <v>46.8</v>
      </c>
      <c r="K81" s="220">
        <v>10</v>
      </c>
      <c r="L81" s="216">
        <v>73.900000000000006</v>
      </c>
      <c r="M81" s="177">
        <v>4.5</v>
      </c>
      <c r="N81" s="175">
        <v>10.1</v>
      </c>
      <c r="O81" s="176">
        <v>61687</v>
      </c>
      <c r="P81" s="173">
        <v>7.4</v>
      </c>
      <c r="Q81" s="169">
        <v>2</v>
      </c>
      <c r="R81" s="177">
        <v>3.5</v>
      </c>
    </row>
    <row r="82" spans="2:18" x14ac:dyDescent="0.3">
      <c r="B82" s="167" t="s">
        <v>168</v>
      </c>
      <c r="C82" s="214"/>
      <c r="D82" s="216">
        <v>11</v>
      </c>
      <c r="E82" s="225"/>
      <c r="F82" s="216">
        <v>3.7</v>
      </c>
      <c r="G82" s="170">
        <v>27</v>
      </c>
      <c r="H82" s="171">
        <v>0.99</v>
      </c>
      <c r="I82" s="222">
        <v>13</v>
      </c>
      <c r="J82" s="224">
        <v>47.7</v>
      </c>
      <c r="K82" s="225"/>
      <c r="L82" s="216">
        <v>44</v>
      </c>
      <c r="M82" s="177">
        <v>5.5</v>
      </c>
      <c r="N82" s="175">
        <v>17.7</v>
      </c>
      <c r="O82" s="176">
        <v>31947</v>
      </c>
      <c r="P82" s="173">
        <v>29.6</v>
      </c>
      <c r="Q82" s="169">
        <v>5.6</v>
      </c>
      <c r="R82" s="177">
        <v>12.4</v>
      </c>
    </row>
    <row r="83" spans="2:18" x14ac:dyDescent="0.3">
      <c r="B83" s="167" t="s">
        <v>70</v>
      </c>
      <c r="C83" s="215">
        <v>7</v>
      </c>
      <c r="D83" s="216">
        <v>14.7</v>
      </c>
      <c r="E83" s="220">
        <v>9</v>
      </c>
      <c r="F83" s="216">
        <v>18.899999999999999</v>
      </c>
      <c r="G83" s="170">
        <v>76</v>
      </c>
      <c r="H83" s="171">
        <v>1.59</v>
      </c>
      <c r="I83" s="172">
        <v>24</v>
      </c>
      <c r="J83" s="173">
        <v>51.3</v>
      </c>
      <c r="K83" s="170">
        <v>61</v>
      </c>
      <c r="L83" s="169">
        <v>391</v>
      </c>
      <c r="M83" s="177">
        <v>5.7</v>
      </c>
      <c r="N83" s="175">
        <v>22.2</v>
      </c>
      <c r="O83" s="176">
        <v>33859</v>
      </c>
      <c r="P83" s="173">
        <v>27.4</v>
      </c>
      <c r="Q83" s="169">
        <v>7.9</v>
      </c>
      <c r="R83" s="177">
        <v>11.1</v>
      </c>
    </row>
    <row r="84" spans="2:18" x14ac:dyDescent="0.3">
      <c r="B84" s="167" t="s">
        <v>71</v>
      </c>
      <c r="C84" s="215">
        <v>12</v>
      </c>
      <c r="D84" s="216">
        <v>20.9</v>
      </c>
      <c r="E84" s="220">
        <v>11</v>
      </c>
      <c r="F84" s="216">
        <v>19.100000000000001</v>
      </c>
      <c r="G84" s="170">
        <v>87</v>
      </c>
      <c r="H84" s="171">
        <v>1.51</v>
      </c>
      <c r="I84" s="172">
        <v>68</v>
      </c>
      <c r="J84" s="173">
        <v>118.1</v>
      </c>
      <c r="K84" s="170">
        <v>155</v>
      </c>
      <c r="L84" s="169">
        <v>807.5</v>
      </c>
      <c r="M84" s="177">
        <v>4.8</v>
      </c>
      <c r="N84" s="175">
        <v>12.3</v>
      </c>
      <c r="O84" s="176">
        <v>55863</v>
      </c>
      <c r="P84" s="173">
        <v>7.4</v>
      </c>
      <c r="Q84" s="169">
        <v>3.9</v>
      </c>
      <c r="R84" s="177">
        <v>5.2</v>
      </c>
    </row>
    <row r="85" spans="2:18" x14ac:dyDescent="0.3">
      <c r="B85" s="167" t="s">
        <v>72</v>
      </c>
      <c r="C85" s="215">
        <v>15</v>
      </c>
      <c r="D85" s="216">
        <v>11.8</v>
      </c>
      <c r="E85" s="220">
        <v>13</v>
      </c>
      <c r="F85" s="216">
        <v>10.199999999999999</v>
      </c>
      <c r="G85" s="170">
        <v>199</v>
      </c>
      <c r="H85" s="171">
        <v>1.56</v>
      </c>
      <c r="I85" s="172">
        <v>91</v>
      </c>
      <c r="J85" s="173">
        <v>71.400000000000006</v>
      </c>
      <c r="K85" s="170">
        <v>246</v>
      </c>
      <c r="L85" s="169">
        <v>579</v>
      </c>
      <c r="M85" s="177">
        <v>4.9000000000000004</v>
      </c>
      <c r="N85" s="175">
        <v>13.5</v>
      </c>
      <c r="O85" s="176">
        <v>46157</v>
      </c>
      <c r="P85" s="173">
        <v>16.399999999999999</v>
      </c>
      <c r="Q85" s="169">
        <v>6</v>
      </c>
      <c r="R85" s="177">
        <v>11.2</v>
      </c>
    </row>
    <row r="86" spans="2:18" x14ac:dyDescent="0.3">
      <c r="B86" s="167" t="s">
        <v>73</v>
      </c>
      <c r="C86" s="211">
        <v>55</v>
      </c>
      <c r="D86" s="169">
        <v>41.1</v>
      </c>
      <c r="E86" s="170">
        <v>52</v>
      </c>
      <c r="F86" s="169">
        <v>38.9</v>
      </c>
      <c r="G86" s="170">
        <v>526</v>
      </c>
      <c r="H86" s="171">
        <v>3.93</v>
      </c>
      <c r="I86" s="172">
        <v>241</v>
      </c>
      <c r="J86" s="173">
        <v>180.9</v>
      </c>
      <c r="K86" s="170">
        <v>260</v>
      </c>
      <c r="L86" s="169">
        <v>585.4</v>
      </c>
      <c r="M86" s="177">
        <v>4.8</v>
      </c>
      <c r="N86" s="175">
        <v>11.7</v>
      </c>
      <c r="O86" s="176">
        <v>44154</v>
      </c>
      <c r="P86" s="173">
        <v>20.6</v>
      </c>
      <c r="Q86" s="169">
        <v>5.2</v>
      </c>
      <c r="R86" s="177">
        <v>6.6</v>
      </c>
    </row>
    <row r="87" spans="2:18" x14ac:dyDescent="0.3">
      <c r="B87" s="167" t="s">
        <v>74</v>
      </c>
      <c r="C87" s="215">
        <v>14</v>
      </c>
      <c r="D87" s="216">
        <v>25.8</v>
      </c>
      <c r="E87" s="220">
        <v>14</v>
      </c>
      <c r="F87" s="216">
        <v>25.8</v>
      </c>
      <c r="G87" s="170">
        <v>97</v>
      </c>
      <c r="H87" s="171">
        <v>1.78</v>
      </c>
      <c r="I87" s="172">
        <v>30</v>
      </c>
      <c r="J87" s="173">
        <v>57</v>
      </c>
      <c r="K87" s="170">
        <v>30</v>
      </c>
      <c r="L87" s="169">
        <v>170.9</v>
      </c>
      <c r="M87" s="177">
        <v>4.8</v>
      </c>
      <c r="N87" s="175">
        <v>15.8</v>
      </c>
      <c r="O87" s="176">
        <v>46385</v>
      </c>
      <c r="P87" s="173">
        <v>15.1</v>
      </c>
      <c r="Q87" s="169">
        <v>4.9000000000000004</v>
      </c>
      <c r="R87" s="177">
        <v>7.2</v>
      </c>
    </row>
    <row r="88" spans="2:18" x14ac:dyDescent="0.3">
      <c r="B88" s="167" t="s">
        <v>75</v>
      </c>
      <c r="C88" s="211">
        <v>42</v>
      </c>
      <c r="D88" s="169">
        <v>13.4</v>
      </c>
      <c r="E88" s="170">
        <v>43</v>
      </c>
      <c r="F88" s="169">
        <v>13.7</v>
      </c>
      <c r="G88" s="170">
        <v>484</v>
      </c>
      <c r="H88" s="171">
        <v>1.54</v>
      </c>
      <c r="I88" s="172">
        <v>91</v>
      </c>
      <c r="J88" s="173">
        <v>28.5</v>
      </c>
      <c r="K88" s="170">
        <v>195</v>
      </c>
      <c r="L88" s="169">
        <v>183</v>
      </c>
      <c r="M88" s="177">
        <v>3.9</v>
      </c>
      <c r="N88" s="175">
        <v>4.2</v>
      </c>
      <c r="O88" s="176">
        <v>80393</v>
      </c>
      <c r="P88" s="173">
        <v>6.2</v>
      </c>
      <c r="Q88" s="169">
        <v>3.8</v>
      </c>
      <c r="R88" s="177">
        <v>4.5</v>
      </c>
    </row>
    <row r="89" spans="2:18" x14ac:dyDescent="0.3">
      <c r="B89" s="167" t="s">
        <v>76</v>
      </c>
      <c r="C89" s="215">
        <v>16</v>
      </c>
      <c r="D89" s="216">
        <v>16.5</v>
      </c>
      <c r="E89" s="220">
        <v>15</v>
      </c>
      <c r="F89" s="216">
        <v>15.5</v>
      </c>
      <c r="G89" s="170">
        <v>268</v>
      </c>
      <c r="H89" s="171">
        <v>2.77</v>
      </c>
      <c r="I89" s="172">
        <v>77</v>
      </c>
      <c r="J89" s="173">
        <v>79</v>
      </c>
      <c r="K89" s="170">
        <v>49</v>
      </c>
      <c r="L89" s="169">
        <v>150.80000000000001</v>
      </c>
      <c r="M89" s="177">
        <v>4.9000000000000004</v>
      </c>
      <c r="N89" s="175">
        <v>11.6</v>
      </c>
      <c r="O89" s="176">
        <v>45660</v>
      </c>
      <c r="P89" s="173">
        <v>16.5</v>
      </c>
      <c r="Q89" s="169">
        <v>3.8</v>
      </c>
      <c r="R89" s="177">
        <v>10.199999999999999</v>
      </c>
    </row>
    <row r="90" spans="2:18" x14ac:dyDescent="0.3">
      <c r="B90" s="167" t="s">
        <v>77</v>
      </c>
      <c r="C90" s="211">
        <v>66</v>
      </c>
      <c r="D90" s="169">
        <v>42</v>
      </c>
      <c r="E90" s="170">
        <v>64</v>
      </c>
      <c r="F90" s="169">
        <v>40.700000000000003</v>
      </c>
      <c r="G90" s="170">
        <v>426</v>
      </c>
      <c r="H90" s="171">
        <v>2.71</v>
      </c>
      <c r="I90" s="172">
        <v>189</v>
      </c>
      <c r="J90" s="173">
        <v>119.5</v>
      </c>
      <c r="K90" s="170">
        <v>78</v>
      </c>
      <c r="L90" s="169">
        <v>148</v>
      </c>
      <c r="M90" s="177">
        <v>4.4000000000000004</v>
      </c>
      <c r="N90" s="175">
        <v>7.2</v>
      </c>
      <c r="O90" s="176">
        <v>53492</v>
      </c>
      <c r="P90" s="173">
        <v>15.1</v>
      </c>
      <c r="Q90" s="169">
        <v>6</v>
      </c>
      <c r="R90" s="177">
        <v>8.4</v>
      </c>
    </row>
    <row r="91" spans="2:18" x14ac:dyDescent="0.3">
      <c r="B91" s="167" t="s">
        <v>78</v>
      </c>
      <c r="C91" s="214"/>
      <c r="D91" s="216">
        <v>14.1</v>
      </c>
      <c r="E91" s="225"/>
      <c r="F91" s="216">
        <v>7.1</v>
      </c>
      <c r="G91" s="170">
        <v>37</v>
      </c>
      <c r="H91" s="171">
        <v>2.62</v>
      </c>
      <c r="I91" s="222">
        <v>8</v>
      </c>
      <c r="J91" s="224">
        <v>56.9</v>
      </c>
      <c r="K91" s="170">
        <v>0</v>
      </c>
      <c r="L91" s="169">
        <v>0</v>
      </c>
      <c r="M91" s="177">
        <v>4.9000000000000004</v>
      </c>
      <c r="N91" s="175">
        <v>9.5</v>
      </c>
      <c r="O91" s="176">
        <v>42849</v>
      </c>
      <c r="P91" s="173">
        <v>17</v>
      </c>
      <c r="Q91" s="169">
        <v>2.5</v>
      </c>
      <c r="R91" s="177">
        <v>11.2</v>
      </c>
    </row>
    <row r="92" spans="2:18" x14ac:dyDescent="0.3">
      <c r="B92" s="167" t="s">
        <v>79</v>
      </c>
      <c r="C92" s="214"/>
      <c r="D92" s="216">
        <v>13</v>
      </c>
      <c r="E92" s="225"/>
      <c r="F92" s="216">
        <v>3.2</v>
      </c>
      <c r="G92" s="170">
        <v>40</v>
      </c>
      <c r="H92" s="171">
        <v>1.3</v>
      </c>
      <c r="I92" s="222">
        <v>13</v>
      </c>
      <c r="J92" s="224">
        <v>42.1</v>
      </c>
      <c r="K92" s="170">
        <v>24</v>
      </c>
      <c r="L92" s="169">
        <v>233</v>
      </c>
      <c r="M92" s="177">
        <v>4.8</v>
      </c>
      <c r="N92" s="175">
        <v>10.3</v>
      </c>
      <c r="O92" s="176">
        <v>55377</v>
      </c>
      <c r="P92" s="173">
        <v>13.7</v>
      </c>
      <c r="Q92" s="169">
        <v>4.7</v>
      </c>
      <c r="R92" s="177">
        <v>5.7</v>
      </c>
    </row>
    <row r="93" spans="2:18" x14ac:dyDescent="0.3">
      <c r="B93" s="167" t="s">
        <v>80</v>
      </c>
      <c r="C93" s="215">
        <v>8</v>
      </c>
      <c r="D93" s="216">
        <v>10.8</v>
      </c>
      <c r="E93" s="220">
        <v>5</v>
      </c>
      <c r="F93" s="216">
        <v>6.8</v>
      </c>
      <c r="G93" s="170">
        <v>175</v>
      </c>
      <c r="H93" s="171">
        <v>2.37</v>
      </c>
      <c r="I93" s="172">
        <v>54</v>
      </c>
      <c r="J93" s="173">
        <v>73.7</v>
      </c>
      <c r="K93" s="170">
        <v>103</v>
      </c>
      <c r="L93" s="169">
        <v>422</v>
      </c>
      <c r="M93" s="177">
        <v>5</v>
      </c>
      <c r="N93" s="175">
        <v>13.1</v>
      </c>
      <c r="O93" s="176">
        <v>47740</v>
      </c>
      <c r="P93" s="173">
        <v>16.399999999999999</v>
      </c>
      <c r="Q93" s="169">
        <v>5.4</v>
      </c>
      <c r="R93" s="177">
        <v>7.4</v>
      </c>
    </row>
    <row r="94" spans="2:18" x14ac:dyDescent="0.3">
      <c r="B94" s="167" t="s">
        <v>81</v>
      </c>
      <c r="C94" s="215">
        <v>7</v>
      </c>
      <c r="D94" s="216">
        <v>10.199999999999999</v>
      </c>
      <c r="E94" s="220">
        <v>5</v>
      </c>
      <c r="F94" s="216">
        <v>7.3</v>
      </c>
      <c r="G94" s="170">
        <v>202</v>
      </c>
      <c r="H94" s="171">
        <v>2.94</v>
      </c>
      <c r="I94" s="172">
        <v>45</v>
      </c>
      <c r="J94" s="173">
        <v>65.5</v>
      </c>
      <c r="K94" s="220">
        <v>15</v>
      </c>
      <c r="L94" s="216">
        <v>65.5</v>
      </c>
      <c r="M94" s="177">
        <v>4.8</v>
      </c>
      <c r="N94" s="175">
        <v>11.9</v>
      </c>
      <c r="O94" s="176">
        <v>61957</v>
      </c>
      <c r="P94" s="173">
        <v>11.9</v>
      </c>
      <c r="Q94" s="169">
        <v>3.6</v>
      </c>
      <c r="R94" s="177">
        <v>8.1</v>
      </c>
    </row>
    <row r="95" spans="2:18" x14ac:dyDescent="0.3">
      <c r="B95" s="167" t="s">
        <v>169</v>
      </c>
      <c r="C95" s="214"/>
      <c r="D95" s="216">
        <v>10.7</v>
      </c>
      <c r="E95" s="225"/>
      <c r="F95" s="216">
        <v>5.3</v>
      </c>
      <c r="G95" s="170">
        <v>49</v>
      </c>
      <c r="H95" s="171">
        <v>2.62</v>
      </c>
      <c r="I95" s="228"/>
      <c r="J95" s="224">
        <v>21.5</v>
      </c>
      <c r="K95" s="170">
        <v>0</v>
      </c>
      <c r="L95" s="169">
        <v>0</v>
      </c>
      <c r="M95" s="177">
        <v>5.3</v>
      </c>
      <c r="N95" s="175">
        <v>20.2</v>
      </c>
      <c r="O95" s="176">
        <v>40324</v>
      </c>
      <c r="P95" s="173">
        <v>19.399999999999999</v>
      </c>
      <c r="Q95" s="169">
        <v>5.5</v>
      </c>
      <c r="R95" s="177">
        <v>9.6999999999999993</v>
      </c>
    </row>
    <row r="96" spans="2:18" x14ac:dyDescent="0.3">
      <c r="B96" s="167" t="s">
        <v>170</v>
      </c>
      <c r="C96" s="214"/>
      <c r="D96" s="216">
        <v>5</v>
      </c>
      <c r="E96" s="225"/>
      <c r="F96" s="216">
        <v>5</v>
      </c>
      <c r="G96" s="170">
        <v>119</v>
      </c>
      <c r="H96" s="171">
        <v>2.98</v>
      </c>
      <c r="I96" s="172">
        <v>47</v>
      </c>
      <c r="J96" s="173">
        <v>117.8</v>
      </c>
      <c r="K96" s="170">
        <v>40</v>
      </c>
      <c r="L96" s="169">
        <v>300.8</v>
      </c>
      <c r="M96" s="177">
        <v>5.7</v>
      </c>
      <c r="N96" s="175">
        <v>20.100000000000001</v>
      </c>
      <c r="O96" s="176">
        <v>34971</v>
      </c>
      <c r="P96" s="173">
        <v>25.4</v>
      </c>
      <c r="Q96" s="169">
        <v>5.8</v>
      </c>
      <c r="R96" s="177">
        <v>10.9</v>
      </c>
    </row>
    <row r="97" spans="2:18" x14ac:dyDescent="0.3">
      <c r="B97" s="167" t="s">
        <v>82</v>
      </c>
      <c r="C97" s="215">
        <v>7</v>
      </c>
      <c r="D97" s="216">
        <v>10.199999999999999</v>
      </c>
      <c r="E97" s="220">
        <v>7</v>
      </c>
      <c r="F97" s="216">
        <v>10.199999999999999</v>
      </c>
      <c r="G97" s="170">
        <v>100</v>
      </c>
      <c r="H97" s="171">
        <v>1.46</v>
      </c>
      <c r="I97" s="172">
        <v>21</v>
      </c>
      <c r="J97" s="173">
        <v>30.6</v>
      </c>
      <c r="K97" s="170">
        <v>69</v>
      </c>
      <c r="L97" s="169">
        <v>301.89999999999998</v>
      </c>
      <c r="M97" s="177">
        <v>4.9000000000000004</v>
      </c>
      <c r="N97" s="175">
        <v>16</v>
      </c>
      <c r="O97" s="176">
        <v>44720</v>
      </c>
      <c r="P97" s="173">
        <v>16.2</v>
      </c>
      <c r="Q97" s="169">
        <v>3.4</v>
      </c>
      <c r="R97" s="177">
        <v>7.2</v>
      </c>
    </row>
    <row r="98" spans="2:18" x14ac:dyDescent="0.3">
      <c r="B98" s="167" t="s">
        <v>83</v>
      </c>
      <c r="C98" s="214"/>
      <c r="D98" s="216">
        <v>7.3</v>
      </c>
      <c r="E98" s="225"/>
      <c r="F98" s="216">
        <v>7.3</v>
      </c>
      <c r="G98" s="220">
        <v>16</v>
      </c>
      <c r="H98" s="221">
        <v>1.1599999999999999</v>
      </c>
      <c r="I98" s="228"/>
      <c r="J98" s="224">
        <v>7.4</v>
      </c>
      <c r="K98" s="225"/>
      <c r="L98" s="216">
        <v>66.2</v>
      </c>
      <c r="M98" s="177">
        <v>5.2</v>
      </c>
      <c r="N98" s="175">
        <v>12.4</v>
      </c>
      <c r="O98" s="176">
        <v>42694</v>
      </c>
      <c r="P98" s="173">
        <v>17.8</v>
      </c>
      <c r="Q98" s="169">
        <v>3.9</v>
      </c>
      <c r="R98" s="177">
        <v>12</v>
      </c>
    </row>
    <row r="99" spans="2:18" x14ac:dyDescent="0.3">
      <c r="B99" s="167" t="s">
        <v>84</v>
      </c>
      <c r="C99" s="214"/>
      <c r="D99" s="216">
        <v>13.6</v>
      </c>
      <c r="E99" s="170">
        <v>0</v>
      </c>
      <c r="F99" s="169">
        <v>0</v>
      </c>
      <c r="G99" s="220">
        <v>16</v>
      </c>
      <c r="H99" s="221">
        <v>1.0900000000000001</v>
      </c>
      <c r="I99" s="228"/>
      <c r="J99" s="224">
        <v>6.8</v>
      </c>
      <c r="K99" s="170">
        <v>0</v>
      </c>
      <c r="L99" s="169">
        <v>0</v>
      </c>
      <c r="M99" s="177">
        <v>5.4</v>
      </c>
      <c r="N99" s="175">
        <v>20.100000000000001</v>
      </c>
      <c r="O99" s="176">
        <v>50085</v>
      </c>
      <c r="P99" s="173">
        <v>13.3</v>
      </c>
      <c r="Q99" s="169">
        <v>3.6</v>
      </c>
      <c r="R99" s="177">
        <v>22.8</v>
      </c>
    </row>
    <row r="100" spans="2:18" x14ac:dyDescent="0.3">
      <c r="B100" s="167" t="s">
        <v>85</v>
      </c>
      <c r="C100" s="215">
        <v>16</v>
      </c>
      <c r="D100" s="216">
        <v>13.9</v>
      </c>
      <c r="E100" s="220">
        <v>17</v>
      </c>
      <c r="F100" s="216">
        <v>14.8</v>
      </c>
      <c r="G100" s="170">
        <v>328</v>
      </c>
      <c r="H100" s="171">
        <v>2.85</v>
      </c>
      <c r="I100" s="172">
        <v>182</v>
      </c>
      <c r="J100" s="173">
        <v>158.4</v>
      </c>
      <c r="K100" s="170">
        <v>256</v>
      </c>
      <c r="L100" s="169">
        <v>668.6</v>
      </c>
      <c r="M100" s="177">
        <v>5.0999999999999996</v>
      </c>
      <c r="N100" s="175">
        <v>15</v>
      </c>
      <c r="O100" s="176">
        <v>44139</v>
      </c>
      <c r="P100" s="173">
        <v>19.8</v>
      </c>
      <c r="Q100" s="169">
        <v>4.4000000000000004</v>
      </c>
      <c r="R100" s="177">
        <v>10</v>
      </c>
    </row>
    <row r="101" spans="2:18" x14ac:dyDescent="0.3">
      <c r="B101" s="167" t="s">
        <v>86</v>
      </c>
      <c r="C101" s="214"/>
      <c r="D101" s="216">
        <v>4.0999999999999996</v>
      </c>
      <c r="E101" s="170">
        <v>0</v>
      </c>
      <c r="F101" s="169">
        <v>0</v>
      </c>
      <c r="G101" s="170">
        <v>40</v>
      </c>
      <c r="H101" s="171">
        <v>1.63</v>
      </c>
      <c r="I101" s="222">
        <v>19</v>
      </c>
      <c r="J101" s="224">
        <v>77.2</v>
      </c>
      <c r="K101" s="170">
        <v>0</v>
      </c>
      <c r="L101" s="169">
        <v>0</v>
      </c>
      <c r="M101" s="177">
        <v>5.6</v>
      </c>
      <c r="N101" s="175">
        <v>20</v>
      </c>
      <c r="O101" s="176">
        <v>34265</v>
      </c>
      <c r="P101" s="173">
        <v>27.5</v>
      </c>
      <c r="Q101" s="169">
        <v>6.1</v>
      </c>
      <c r="R101" s="177">
        <v>15.5</v>
      </c>
    </row>
    <row r="102" spans="2:18" x14ac:dyDescent="0.3">
      <c r="B102" s="167" t="s">
        <v>87</v>
      </c>
      <c r="C102" s="214"/>
      <c r="D102" s="216">
        <v>11.2</v>
      </c>
      <c r="E102" s="170">
        <v>0</v>
      </c>
      <c r="F102" s="169">
        <v>0</v>
      </c>
      <c r="G102" s="170">
        <v>20</v>
      </c>
      <c r="H102" s="171">
        <v>1.1200000000000001</v>
      </c>
      <c r="I102" s="222">
        <v>8</v>
      </c>
      <c r="J102" s="224">
        <v>45.1</v>
      </c>
      <c r="K102" s="170">
        <v>31</v>
      </c>
      <c r="L102" s="169">
        <v>523.70000000000005</v>
      </c>
      <c r="M102" s="177">
        <v>5</v>
      </c>
      <c r="N102" s="175">
        <v>9.3000000000000007</v>
      </c>
      <c r="O102" s="176">
        <v>44083</v>
      </c>
      <c r="P102" s="173">
        <v>16.2</v>
      </c>
      <c r="Q102" s="169">
        <v>2.1</v>
      </c>
      <c r="R102" s="177">
        <v>8.4</v>
      </c>
    </row>
    <row r="103" spans="2:18" x14ac:dyDescent="0.3">
      <c r="B103" s="167" t="s">
        <v>88</v>
      </c>
      <c r="C103" s="211">
        <v>330</v>
      </c>
      <c r="D103" s="169">
        <v>27.3</v>
      </c>
      <c r="E103" s="170">
        <v>321</v>
      </c>
      <c r="F103" s="169">
        <v>26.6</v>
      </c>
      <c r="G103" s="178">
        <v>3918</v>
      </c>
      <c r="H103" s="171">
        <v>3.24</v>
      </c>
      <c r="I103" s="172">
        <v>983</v>
      </c>
      <c r="J103" s="173">
        <v>80.7</v>
      </c>
      <c r="K103" s="178">
        <v>1491</v>
      </c>
      <c r="L103" s="169">
        <v>367.1</v>
      </c>
      <c r="M103" s="177">
        <v>4.2</v>
      </c>
      <c r="N103" s="175">
        <v>5.2</v>
      </c>
      <c r="O103" s="176">
        <v>84978</v>
      </c>
      <c r="P103" s="173">
        <v>5.2</v>
      </c>
      <c r="Q103" s="169">
        <v>2.9</v>
      </c>
      <c r="R103" s="177">
        <v>3.5</v>
      </c>
    </row>
    <row r="104" spans="2:18" x14ac:dyDescent="0.3">
      <c r="B104" s="167" t="s">
        <v>89</v>
      </c>
      <c r="C104" s="214"/>
      <c r="D104" s="216">
        <v>3.5</v>
      </c>
      <c r="E104" s="225"/>
      <c r="F104" s="216">
        <v>7</v>
      </c>
      <c r="G104" s="170">
        <v>42</v>
      </c>
      <c r="H104" s="171">
        <v>1.47</v>
      </c>
      <c r="I104" s="172">
        <v>29</v>
      </c>
      <c r="J104" s="173">
        <v>99.8</v>
      </c>
      <c r="K104" s="170">
        <v>40</v>
      </c>
      <c r="L104" s="169">
        <v>412.8</v>
      </c>
      <c r="M104" s="177">
        <v>5.2</v>
      </c>
      <c r="N104" s="175">
        <v>15.5</v>
      </c>
      <c r="O104" s="176">
        <v>38870</v>
      </c>
      <c r="P104" s="173">
        <v>17.100000000000001</v>
      </c>
      <c r="Q104" s="169">
        <v>3.8</v>
      </c>
      <c r="R104" s="177">
        <v>9.4</v>
      </c>
    </row>
    <row r="105" spans="2:18" x14ac:dyDescent="0.3">
      <c r="B105" s="167" t="s">
        <v>171</v>
      </c>
      <c r="C105" s="211">
        <v>71</v>
      </c>
      <c r="D105" s="169">
        <v>35.4</v>
      </c>
      <c r="E105" s="170">
        <v>65</v>
      </c>
      <c r="F105" s="169">
        <v>32.4</v>
      </c>
      <c r="G105" s="170">
        <v>1216</v>
      </c>
      <c r="H105" s="171">
        <v>6.07</v>
      </c>
      <c r="I105" s="172">
        <v>401</v>
      </c>
      <c r="J105" s="173">
        <v>201</v>
      </c>
      <c r="K105" s="170">
        <v>185</v>
      </c>
      <c r="L105" s="169">
        <v>278.3</v>
      </c>
      <c r="M105" s="177">
        <v>5.0999999999999996</v>
      </c>
      <c r="N105" s="175">
        <v>15.2</v>
      </c>
      <c r="O105" s="176">
        <v>46466</v>
      </c>
      <c r="P105" s="173">
        <v>15.5</v>
      </c>
      <c r="Q105" s="169">
        <v>5</v>
      </c>
      <c r="R105" s="177">
        <v>7.5</v>
      </c>
    </row>
    <row r="106" spans="2:18" x14ac:dyDescent="0.3">
      <c r="B106" s="167" t="s">
        <v>90</v>
      </c>
      <c r="C106" s="211">
        <v>1092</v>
      </c>
      <c r="D106" s="169">
        <v>36.6</v>
      </c>
      <c r="E106" s="170">
        <v>1042</v>
      </c>
      <c r="F106" s="169">
        <v>34.9</v>
      </c>
      <c r="G106" s="178">
        <v>12258</v>
      </c>
      <c r="H106" s="171">
        <v>4.1100000000000003</v>
      </c>
      <c r="I106" s="179">
        <v>3815</v>
      </c>
      <c r="J106" s="173">
        <v>127.9</v>
      </c>
      <c r="K106" s="178">
        <v>3880</v>
      </c>
      <c r="L106" s="169">
        <v>390.3</v>
      </c>
      <c r="M106" s="177">
        <v>4.3</v>
      </c>
      <c r="N106" s="175">
        <v>6.5</v>
      </c>
      <c r="O106" s="176">
        <v>67420</v>
      </c>
      <c r="P106" s="173">
        <v>9.6999999999999993</v>
      </c>
      <c r="Q106" s="169">
        <v>4.7</v>
      </c>
      <c r="R106" s="177">
        <v>4.9000000000000004</v>
      </c>
    </row>
    <row r="107" spans="2:18" x14ac:dyDescent="0.3">
      <c r="B107" s="167" t="s">
        <v>91</v>
      </c>
      <c r="C107" s="211">
        <v>768</v>
      </c>
      <c r="D107" s="169">
        <v>85.2</v>
      </c>
      <c r="E107" s="170">
        <v>1083</v>
      </c>
      <c r="F107" s="169">
        <v>120.2</v>
      </c>
      <c r="G107" s="178">
        <v>9323</v>
      </c>
      <c r="H107" s="171">
        <v>10.35</v>
      </c>
      <c r="I107" s="179">
        <v>4823</v>
      </c>
      <c r="J107" s="173">
        <v>540.1</v>
      </c>
      <c r="K107" s="178">
        <v>1133</v>
      </c>
      <c r="L107" s="169">
        <v>380.7</v>
      </c>
      <c r="M107" s="177">
        <v>5</v>
      </c>
      <c r="N107" s="175">
        <v>12.2</v>
      </c>
      <c r="O107" s="176">
        <v>43896</v>
      </c>
      <c r="P107" s="173">
        <v>21.8</v>
      </c>
      <c r="Q107" s="169">
        <v>7</v>
      </c>
      <c r="R107" s="177">
        <v>8.9</v>
      </c>
    </row>
    <row r="108" spans="2:18" x14ac:dyDescent="0.3">
      <c r="B108" s="167" t="s">
        <v>92</v>
      </c>
      <c r="C108" s="215">
        <v>17</v>
      </c>
      <c r="D108" s="216">
        <v>31.7</v>
      </c>
      <c r="E108" s="220">
        <v>13</v>
      </c>
      <c r="F108" s="216">
        <v>24.2</v>
      </c>
      <c r="G108" s="170">
        <v>141</v>
      </c>
      <c r="H108" s="171">
        <v>2.63</v>
      </c>
      <c r="I108" s="172">
        <v>66</v>
      </c>
      <c r="J108" s="173">
        <v>122.7</v>
      </c>
      <c r="K108" s="170">
        <v>40</v>
      </c>
      <c r="L108" s="169">
        <v>223.2</v>
      </c>
      <c r="M108" s="177">
        <v>4.9000000000000004</v>
      </c>
      <c r="N108" s="175">
        <v>10.6</v>
      </c>
      <c r="O108" s="176">
        <v>60129</v>
      </c>
      <c r="P108" s="173">
        <v>11.5</v>
      </c>
      <c r="Q108" s="169">
        <v>3.5</v>
      </c>
      <c r="R108" s="177">
        <v>4.2</v>
      </c>
    </row>
    <row r="109" spans="2:18" x14ac:dyDescent="0.3">
      <c r="B109" s="167" t="s">
        <v>93</v>
      </c>
      <c r="C109" s="215">
        <v>13</v>
      </c>
      <c r="D109" s="216">
        <v>14.9</v>
      </c>
      <c r="E109" s="220">
        <v>15</v>
      </c>
      <c r="F109" s="216">
        <v>17.2</v>
      </c>
      <c r="G109" s="170">
        <v>189</v>
      </c>
      <c r="H109" s="171">
        <v>2.17</v>
      </c>
      <c r="I109" s="172">
        <v>102</v>
      </c>
      <c r="J109" s="173">
        <v>117.2</v>
      </c>
      <c r="K109" s="170">
        <v>137</v>
      </c>
      <c r="L109" s="169">
        <v>472.4</v>
      </c>
      <c r="M109" s="177">
        <v>5.0999999999999996</v>
      </c>
      <c r="N109" s="175">
        <v>19.100000000000001</v>
      </c>
      <c r="O109" s="176">
        <v>41062</v>
      </c>
      <c r="P109" s="173">
        <v>18.2</v>
      </c>
      <c r="Q109" s="169">
        <v>5.5</v>
      </c>
      <c r="R109" s="177">
        <v>9.1</v>
      </c>
    </row>
    <row r="110" spans="2:18" x14ac:dyDescent="0.3">
      <c r="B110" s="167" t="s">
        <v>94</v>
      </c>
      <c r="C110" s="211">
        <v>23</v>
      </c>
      <c r="D110" s="169">
        <v>23.9</v>
      </c>
      <c r="E110" s="220">
        <v>15</v>
      </c>
      <c r="F110" s="216">
        <v>15.6</v>
      </c>
      <c r="G110" s="170">
        <v>351</v>
      </c>
      <c r="H110" s="171">
        <v>3.65</v>
      </c>
      <c r="I110" s="172">
        <v>81</v>
      </c>
      <c r="J110" s="173">
        <v>83.2</v>
      </c>
      <c r="K110" s="170">
        <v>93</v>
      </c>
      <c r="L110" s="169">
        <v>286.5</v>
      </c>
      <c r="M110" s="177">
        <v>5</v>
      </c>
      <c r="N110" s="175">
        <v>12.8</v>
      </c>
      <c r="O110" s="176">
        <v>49656</v>
      </c>
      <c r="P110" s="173">
        <v>12.9</v>
      </c>
      <c r="Q110" s="169">
        <v>6.4</v>
      </c>
      <c r="R110" s="177">
        <v>7.6</v>
      </c>
    </row>
    <row r="111" spans="2:18" x14ac:dyDescent="0.3">
      <c r="B111" s="167" t="s">
        <v>95</v>
      </c>
      <c r="C111" s="215">
        <v>5</v>
      </c>
      <c r="D111" s="216">
        <v>27.3</v>
      </c>
      <c r="E111" s="220">
        <v>5</v>
      </c>
      <c r="F111" s="216">
        <v>27.3</v>
      </c>
      <c r="G111" s="170">
        <v>36</v>
      </c>
      <c r="H111" s="171">
        <v>1.96</v>
      </c>
      <c r="I111" s="222">
        <v>13</v>
      </c>
      <c r="J111" s="224">
        <v>71.8</v>
      </c>
      <c r="K111" s="225"/>
      <c r="L111" s="216">
        <v>66.3</v>
      </c>
      <c r="M111" s="177">
        <v>4.9000000000000004</v>
      </c>
      <c r="N111" s="175">
        <v>15.7</v>
      </c>
      <c r="O111" s="176">
        <v>46481</v>
      </c>
      <c r="P111" s="173">
        <v>16.899999999999999</v>
      </c>
      <c r="Q111" s="169">
        <v>2</v>
      </c>
      <c r="R111" s="177">
        <v>10.199999999999999</v>
      </c>
    </row>
    <row r="112" spans="2:18" x14ac:dyDescent="0.3">
      <c r="B112" s="167" t="s">
        <v>96</v>
      </c>
      <c r="C112" s="211">
        <v>34</v>
      </c>
      <c r="D112" s="169">
        <v>20.3</v>
      </c>
      <c r="E112" s="170">
        <v>35</v>
      </c>
      <c r="F112" s="169">
        <v>20.8</v>
      </c>
      <c r="G112" s="170">
        <v>852</v>
      </c>
      <c r="H112" s="171">
        <v>5.07</v>
      </c>
      <c r="I112" s="172">
        <v>277</v>
      </c>
      <c r="J112" s="173">
        <v>164.6</v>
      </c>
      <c r="K112" s="170">
        <v>112</v>
      </c>
      <c r="L112" s="169">
        <v>199.6</v>
      </c>
      <c r="M112" s="177">
        <v>4.9000000000000004</v>
      </c>
      <c r="N112" s="175">
        <v>11.1</v>
      </c>
      <c r="O112" s="176">
        <v>46031</v>
      </c>
      <c r="P112" s="173">
        <v>14.7</v>
      </c>
      <c r="Q112" s="169">
        <v>4.8</v>
      </c>
      <c r="R112" s="177">
        <v>12.4</v>
      </c>
    </row>
    <row r="113" spans="2:18" x14ac:dyDescent="0.3">
      <c r="B113" s="167" t="s">
        <v>97</v>
      </c>
      <c r="C113" s="211">
        <v>22</v>
      </c>
      <c r="D113" s="169">
        <v>28.9</v>
      </c>
      <c r="E113" s="220">
        <v>18</v>
      </c>
      <c r="F113" s="216">
        <v>23.7</v>
      </c>
      <c r="G113" s="170">
        <v>149</v>
      </c>
      <c r="H113" s="171">
        <v>1.96</v>
      </c>
      <c r="I113" s="172">
        <v>65</v>
      </c>
      <c r="J113" s="173">
        <v>86.3</v>
      </c>
      <c r="K113" s="170">
        <v>73</v>
      </c>
      <c r="L113" s="169">
        <v>290.7</v>
      </c>
      <c r="M113" s="177">
        <v>5.3</v>
      </c>
      <c r="N113" s="175">
        <v>16.399999999999999</v>
      </c>
      <c r="O113" s="176">
        <v>35067</v>
      </c>
      <c r="P113" s="173">
        <v>25.3</v>
      </c>
      <c r="Q113" s="169">
        <v>7.5</v>
      </c>
      <c r="R113" s="177">
        <v>11.6</v>
      </c>
    </row>
    <row r="114" spans="2:18" x14ac:dyDescent="0.3">
      <c r="B114" s="167" t="s">
        <v>98</v>
      </c>
      <c r="C114" s="215">
        <v>10</v>
      </c>
      <c r="D114" s="216">
        <v>16.3</v>
      </c>
      <c r="E114" s="220">
        <v>10</v>
      </c>
      <c r="F114" s="216">
        <v>16.3</v>
      </c>
      <c r="G114" s="170">
        <v>79</v>
      </c>
      <c r="H114" s="171">
        <v>1.28</v>
      </c>
      <c r="I114" s="172">
        <v>55</v>
      </c>
      <c r="J114" s="173">
        <v>89.9</v>
      </c>
      <c r="K114" s="170">
        <v>47</v>
      </c>
      <c r="L114" s="169">
        <v>230.5</v>
      </c>
      <c r="M114" s="177">
        <v>5</v>
      </c>
      <c r="N114" s="175">
        <v>11.7</v>
      </c>
      <c r="O114" s="176">
        <v>43276</v>
      </c>
      <c r="P114" s="173">
        <v>14.8</v>
      </c>
      <c r="Q114" s="169">
        <v>4.3</v>
      </c>
      <c r="R114" s="177">
        <v>11.3</v>
      </c>
    </row>
    <row r="115" spans="2:18" x14ac:dyDescent="0.3">
      <c r="B115" s="167" t="s">
        <v>99</v>
      </c>
      <c r="C115" s="211">
        <v>39</v>
      </c>
      <c r="D115" s="169">
        <v>36.5</v>
      </c>
      <c r="E115" s="170">
        <v>28</v>
      </c>
      <c r="F115" s="169">
        <v>26.2</v>
      </c>
      <c r="G115" s="170">
        <v>498</v>
      </c>
      <c r="H115" s="171">
        <v>4.66</v>
      </c>
      <c r="I115" s="172">
        <v>127</v>
      </c>
      <c r="J115" s="173">
        <v>115.7</v>
      </c>
      <c r="K115" s="170">
        <v>144</v>
      </c>
      <c r="L115" s="169">
        <v>393.5</v>
      </c>
      <c r="M115" s="177">
        <v>4.7</v>
      </c>
      <c r="N115" s="175">
        <v>11.3</v>
      </c>
      <c r="O115" s="176">
        <v>60125</v>
      </c>
      <c r="P115" s="173">
        <v>13.4</v>
      </c>
      <c r="Q115" s="169">
        <v>4.5</v>
      </c>
      <c r="R115" s="177">
        <v>5.9</v>
      </c>
    </row>
    <row r="116" spans="2:18" x14ac:dyDescent="0.3">
      <c r="B116" s="167" t="s">
        <v>172</v>
      </c>
      <c r="C116" s="211">
        <v>28</v>
      </c>
      <c r="D116" s="169">
        <v>37.700000000000003</v>
      </c>
      <c r="E116" s="170">
        <v>20</v>
      </c>
      <c r="F116" s="169">
        <v>26.9</v>
      </c>
      <c r="G116" s="170">
        <v>369</v>
      </c>
      <c r="H116" s="171">
        <v>4.97</v>
      </c>
      <c r="I116" s="172">
        <v>92</v>
      </c>
      <c r="J116" s="173">
        <v>124.6</v>
      </c>
      <c r="K116" s="170">
        <v>166</v>
      </c>
      <c r="L116" s="169">
        <v>674.7</v>
      </c>
      <c r="M116" s="177">
        <v>5.4</v>
      </c>
      <c r="N116" s="175">
        <v>23.1</v>
      </c>
      <c r="O116" s="176">
        <v>41483</v>
      </c>
      <c r="P116" s="173">
        <v>20.100000000000001</v>
      </c>
      <c r="Q116" s="169">
        <v>7.3</v>
      </c>
      <c r="R116" s="177">
        <v>10.5</v>
      </c>
    </row>
    <row r="117" spans="2:18" x14ac:dyDescent="0.3">
      <c r="B117" s="167" t="s">
        <v>173</v>
      </c>
      <c r="C117" s="215">
        <v>7</v>
      </c>
      <c r="D117" s="216">
        <v>18.100000000000001</v>
      </c>
      <c r="E117" s="225"/>
      <c r="F117" s="216">
        <v>5.2</v>
      </c>
      <c r="G117" s="170">
        <v>90</v>
      </c>
      <c r="H117" s="171">
        <v>2.3199999999999998</v>
      </c>
      <c r="I117" s="172">
        <v>51</v>
      </c>
      <c r="J117" s="173">
        <v>133.1</v>
      </c>
      <c r="K117" s="170">
        <v>105</v>
      </c>
      <c r="L117" s="169">
        <v>822.3</v>
      </c>
      <c r="M117" s="177">
        <v>5.5</v>
      </c>
      <c r="N117" s="175">
        <v>23.8</v>
      </c>
      <c r="O117" s="176">
        <v>34316</v>
      </c>
      <c r="P117" s="173">
        <v>24.1</v>
      </c>
      <c r="Q117" s="169">
        <v>6.5</v>
      </c>
      <c r="R117" s="177">
        <v>11.4</v>
      </c>
    </row>
    <row r="118" spans="2:18" x14ac:dyDescent="0.3">
      <c r="B118" s="167" t="s">
        <v>100</v>
      </c>
      <c r="C118" s="211">
        <v>28</v>
      </c>
      <c r="D118" s="169">
        <v>23.6</v>
      </c>
      <c r="E118" s="220">
        <v>19</v>
      </c>
      <c r="F118" s="216">
        <v>16</v>
      </c>
      <c r="G118" s="170">
        <v>337</v>
      </c>
      <c r="H118" s="171">
        <v>2.84</v>
      </c>
      <c r="I118" s="172">
        <v>68</v>
      </c>
      <c r="J118" s="173">
        <v>56.9</v>
      </c>
      <c r="K118" s="170">
        <v>97</v>
      </c>
      <c r="L118" s="169">
        <v>243.4</v>
      </c>
      <c r="M118" s="177">
        <v>5.2</v>
      </c>
      <c r="N118" s="175">
        <v>13.9</v>
      </c>
      <c r="O118" s="176">
        <v>50560</v>
      </c>
      <c r="P118" s="173">
        <v>17.8</v>
      </c>
      <c r="Q118" s="169">
        <v>4.5</v>
      </c>
      <c r="R118" s="177">
        <v>10.3</v>
      </c>
    </row>
    <row r="119" spans="2:18" x14ac:dyDescent="0.3">
      <c r="B119" s="167" t="s">
        <v>101</v>
      </c>
      <c r="C119" s="211">
        <v>0</v>
      </c>
      <c r="D119" s="169">
        <v>0</v>
      </c>
      <c r="E119" s="170">
        <v>0</v>
      </c>
      <c r="F119" s="169">
        <v>0</v>
      </c>
      <c r="G119" s="220">
        <v>16</v>
      </c>
      <c r="H119" s="221">
        <v>2.66</v>
      </c>
      <c r="I119" s="228"/>
      <c r="J119" s="224">
        <v>17.100000000000001</v>
      </c>
      <c r="K119" s="170">
        <v>0</v>
      </c>
      <c r="L119" s="169">
        <v>0</v>
      </c>
      <c r="M119" s="177">
        <v>4.8</v>
      </c>
      <c r="N119" s="175">
        <v>10.199999999999999</v>
      </c>
      <c r="O119" s="176">
        <v>53580</v>
      </c>
      <c r="P119" s="173">
        <v>13.7</v>
      </c>
      <c r="Q119" s="169">
        <v>3.7</v>
      </c>
      <c r="R119" s="177">
        <v>5.3</v>
      </c>
    </row>
    <row r="120" spans="2:18" ht="15" thickBot="1" x14ac:dyDescent="0.35">
      <c r="B120" s="168" t="s">
        <v>174</v>
      </c>
      <c r="C120" s="217">
        <v>8</v>
      </c>
      <c r="D120" s="219">
        <v>14.5</v>
      </c>
      <c r="E120" s="227"/>
      <c r="F120" s="219">
        <v>3.6</v>
      </c>
      <c r="G120" s="186">
        <v>122</v>
      </c>
      <c r="H120" s="187">
        <v>2.2200000000000002</v>
      </c>
      <c r="I120" s="188">
        <v>54</v>
      </c>
      <c r="J120" s="189">
        <v>98.2</v>
      </c>
      <c r="K120" s="186">
        <v>104</v>
      </c>
      <c r="L120" s="185">
        <v>567.5</v>
      </c>
      <c r="M120" s="190">
        <v>5.5</v>
      </c>
      <c r="N120" s="191">
        <v>19.600000000000001</v>
      </c>
      <c r="O120" s="192">
        <v>34776</v>
      </c>
      <c r="P120" s="189">
        <v>24.2</v>
      </c>
      <c r="Q120" s="185">
        <v>7.5</v>
      </c>
      <c r="R120" s="190">
        <v>13.7</v>
      </c>
    </row>
    <row r="121" spans="2:18" ht="15" thickTop="1" x14ac:dyDescent="0.3"/>
    <row r="122" spans="2:18" x14ac:dyDescent="0.3">
      <c r="B122" s="63" t="s">
        <v>160</v>
      </c>
    </row>
    <row r="123" spans="2:18" x14ac:dyDescent="0.3">
      <c r="B123" s="63" t="s">
        <v>141</v>
      </c>
    </row>
    <row r="124" spans="2:18" x14ac:dyDescent="0.3">
      <c r="B124" s="63" t="s">
        <v>142</v>
      </c>
    </row>
    <row r="125" spans="2:18" s="62" customFormat="1" x14ac:dyDescent="0.3">
      <c r="B125" s="127" t="s">
        <v>210</v>
      </c>
    </row>
  </sheetData>
  <autoFilter ref="B5:R120"/>
  <mergeCells count="3">
    <mergeCell ref="C4:M4"/>
    <mergeCell ref="N4:R4"/>
    <mergeCell ref="B3:R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25"/>
  <sheetViews>
    <sheetView zoomScale="115" zoomScaleNormal="115" workbookViewId="0">
      <pane xSplit="2" ySplit="5" topLeftCell="C81" activePane="bottomRight" state="frozen"/>
      <selection pane="topRight" activeCell="C1" sqref="C1"/>
      <selection pane="bottomLeft" activeCell="A6" sqref="A6"/>
      <selection pane="bottomRight" activeCell="B4" sqref="B4"/>
    </sheetView>
  </sheetViews>
  <sheetFormatPr defaultRowHeight="14.4" x14ac:dyDescent="0.3"/>
  <cols>
    <col min="2" max="2" width="13.21875" customWidth="1"/>
  </cols>
  <sheetData>
    <row r="1" spans="2:21" ht="15.6" x14ac:dyDescent="0.3">
      <c r="B1" s="150" t="s">
        <v>218</v>
      </c>
    </row>
    <row r="2" spans="2:21" ht="15" thickBot="1" x14ac:dyDescent="0.35"/>
    <row r="3" spans="2:21" ht="15" thickTop="1" x14ac:dyDescent="0.3">
      <c r="B3" s="275" t="s">
        <v>236</v>
      </c>
      <c r="C3" s="276"/>
      <c r="D3" s="276"/>
      <c r="E3" s="276"/>
      <c r="F3" s="276"/>
      <c r="G3" s="276"/>
      <c r="H3" s="276"/>
      <c r="I3" s="276"/>
      <c r="J3" s="276"/>
      <c r="K3" s="276"/>
      <c r="L3" s="276"/>
      <c r="M3" s="276"/>
      <c r="N3" s="276"/>
      <c r="O3" s="276"/>
      <c r="P3" s="276"/>
      <c r="Q3" s="276"/>
      <c r="R3" s="276"/>
      <c r="S3" s="276"/>
      <c r="T3" s="276"/>
      <c r="U3" s="277"/>
    </row>
    <row r="4" spans="2:21" x14ac:dyDescent="0.3">
      <c r="B4" s="152"/>
      <c r="C4" s="280" t="s">
        <v>117</v>
      </c>
      <c r="D4" s="278"/>
      <c r="E4" s="278"/>
      <c r="F4" s="278"/>
      <c r="G4" s="278"/>
      <c r="H4" s="278"/>
      <c r="I4" s="278"/>
      <c r="J4" s="278"/>
      <c r="K4" s="278"/>
      <c r="L4" s="278"/>
      <c r="M4" s="278"/>
      <c r="N4" s="278"/>
      <c r="O4" s="278"/>
      <c r="P4" s="278"/>
      <c r="Q4" s="278" t="s">
        <v>118</v>
      </c>
      <c r="R4" s="278"/>
      <c r="S4" s="278"/>
      <c r="T4" s="278"/>
      <c r="U4" s="279"/>
    </row>
    <row r="5" spans="2:21" ht="70.8" x14ac:dyDescent="0.3">
      <c r="B5" s="153" t="s">
        <v>102</v>
      </c>
      <c r="C5" s="154" t="s">
        <v>130</v>
      </c>
      <c r="D5" s="154" t="s">
        <v>131</v>
      </c>
      <c r="E5" s="154" t="s">
        <v>132</v>
      </c>
      <c r="F5" s="154" t="s">
        <v>133</v>
      </c>
      <c r="G5" s="154" t="s">
        <v>143</v>
      </c>
      <c r="H5" s="154" t="s">
        <v>144</v>
      </c>
      <c r="I5" s="154" t="s">
        <v>145</v>
      </c>
      <c r="J5" s="154" t="s">
        <v>146</v>
      </c>
      <c r="K5" s="154" t="s">
        <v>134</v>
      </c>
      <c r="L5" s="154" t="s">
        <v>135</v>
      </c>
      <c r="M5" s="154" t="s">
        <v>147</v>
      </c>
      <c r="N5" s="154" t="s">
        <v>148</v>
      </c>
      <c r="O5" s="154" t="s">
        <v>138</v>
      </c>
      <c r="P5" s="155" t="s">
        <v>139</v>
      </c>
      <c r="Q5" s="154" t="s">
        <v>108</v>
      </c>
      <c r="R5" s="154" t="s">
        <v>109</v>
      </c>
      <c r="S5" s="154" t="s">
        <v>110</v>
      </c>
      <c r="T5" s="154" t="s">
        <v>111</v>
      </c>
      <c r="U5" s="155" t="s">
        <v>112</v>
      </c>
    </row>
    <row r="6" spans="2:21" x14ac:dyDescent="0.3">
      <c r="B6" s="156" t="s">
        <v>0</v>
      </c>
      <c r="C6" s="230">
        <v>7</v>
      </c>
      <c r="D6" s="233">
        <v>9.1999999999999993</v>
      </c>
      <c r="E6" s="230">
        <v>8</v>
      </c>
      <c r="F6" s="233">
        <v>10.5</v>
      </c>
      <c r="G6" s="193">
        <v>27</v>
      </c>
      <c r="H6" s="194">
        <v>35.5</v>
      </c>
      <c r="I6" s="230">
        <v>16</v>
      </c>
      <c r="J6" s="233">
        <v>142.9</v>
      </c>
      <c r="K6" s="193">
        <v>150</v>
      </c>
      <c r="L6" s="195">
        <v>1.97</v>
      </c>
      <c r="M6" s="193">
        <v>128</v>
      </c>
      <c r="N6" s="194">
        <v>168</v>
      </c>
      <c r="O6" s="230">
        <v>18</v>
      </c>
      <c r="P6" s="241">
        <v>70.900000000000006</v>
      </c>
      <c r="Q6" s="194">
        <v>9.9</v>
      </c>
      <c r="R6" s="197">
        <v>41929</v>
      </c>
      <c r="S6" s="194">
        <v>23.8</v>
      </c>
      <c r="T6" s="194">
        <v>5.7</v>
      </c>
      <c r="U6" s="196">
        <v>7</v>
      </c>
    </row>
    <row r="7" spans="2:21" x14ac:dyDescent="0.3">
      <c r="B7" s="157" t="s">
        <v>1</v>
      </c>
      <c r="C7" s="230">
        <v>5</v>
      </c>
      <c r="D7" s="233">
        <v>9.5</v>
      </c>
      <c r="E7" s="230">
        <v>5</v>
      </c>
      <c r="F7" s="233">
        <v>9.5</v>
      </c>
      <c r="G7" s="193">
        <v>33</v>
      </c>
      <c r="H7" s="194">
        <v>62.4</v>
      </c>
      <c r="I7" s="230">
        <v>13</v>
      </c>
      <c r="J7" s="237">
        <v>281.7</v>
      </c>
      <c r="K7" s="193">
        <v>170</v>
      </c>
      <c r="L7" s="195">
        <v>3.21</v>
      </c>
      <c r="M7" s="193">
        <v>38</v>
      </c>
      <c r="N7" s="194">
        <v>72</v>
      </c>
      <c r="O7" s="193">
        <v>75</v>
      </c>
      <c r="P7" s="196">
        <v>426.5</v>
      </c>
      <c r="Q7" s="194">
        <v>8.3000000000000007</v>
      </c>
      <c r="R7" s="197">
        <v>58772</v>
      </c>
      <c r="S7" s="194">
        <v>7.9</v>
      </c>
      <c r="T7" s="194">
        <v>3</v>
      </c>
      <c r="U7" s="196">
        <v>5.0999999999999996</v>
      </c>
    </row>
    <row r="8" spans="2:21" x14ac:dyDescent="0.3">
      <c r="B8" s="157" t="s">
        <v>2</v>
      </c>
      <c r="C8" s="193">
        <v>0</v>
      </c>
      <c r="D8" s="194">
        <v>0</v>
      </c>
      <c r="E8" s="193">
        <v>0</v>
      </c>
      <c r="F8" s="194">
        <v>0</v>
      </c>
      <c r="G8" s="230">
        <v>6</v>
      </c>
      <c r="H8" s="233">
        <v>38.9</v>
      </c>
      <c r="I8" s="229"/>
      <c r="J8" s="237">
        <v>259.3</v>
      </c>
      <c r="K8" s="230">
        <v>8</v>
      </c>
      <c r="L8" s="240">
        <v>0.52</v>
      </c>
      <c r="M8" s="229"/>
      <c r="N8" s="233">
        <v>13.1</v>
      </c>
      <c r="O8" s="230">
        <v>13</v>
      </c>
      <c r="P8" s="241">
        <v>255.1</v>
      </c>
      <c r="Q8" s="194">
        <v>8.5</v>
      </c>
      <c r="R8" s="197">
        <v>50236</v>
      </c>
      <c r="S8" s="194">
        <v>12.1</v>
      </c>
      <c r="T8" s="194">
        <v>2.5</v>
      </c>
      <c r="U8" s="196">
        <v>7.5</v>
      </c>
    </row>
    <row r="9" spans="2:21" x14ac:dyDescent="0.3">
      <c r="B9" s="157" t="s">
        <v>3</v>
      </c>
      <c r="C9" s="230">
        <v>6</v>
      </c>
      <c r="D9" s="233">
        <v>7.9</v>
      </c>
      <c r="E9" s="229"/>
      <c r="F9" s="233">
        <v>5.3</v>
      </c>
      <c r="G9" s="193">
        <v>246</v>
      </c>
      <c r="H9" s="194">
        <v>325</v>
      </c>
      <c r="I9" s="193">
        <v>153</v>
      </c>
      <c r="J9" s="212">
        <v>2093.3000000000002</v>
      </c>
      <c r="K9" s="193">
        <v>164</v>
      </c>
      <c r="L9" s="195">
        <v>2.17</v>
      </c>
      <c r="M9" s="193">
        <v>78</v>
      </c>
      <c r="N9" s="194">
        <v>104.7</v>
      </c>
      <c r="O9" s="193">
        <v>134</v>
      </c>
      <c r="P9" s="196">
        <v>539.6</v>
      </c>
      <c r="Q9" s="194">
        <v>13.8</v>
      </c>
      <c r="R9" s="197">
        <v>44261</v>
      </c>
      <c r="S9" s="194">
        <v>15.1</v>
      </c>
      <c r="T9" s="194">
        <v>4.5999999999999996</v>
      </c>
      <c r="U9" s="196">
        <v>7.9</v>
      </c>
    </row>
    <row r="10" spans="2:21" x14ac:dyDescent="0.3">
      <c r="B10" s="157" t="s">
        <v>4</v>
      </c>
      <c r="C10" s="230">
        <v>12</v>
      </c>
      <c r="D10" s="233">
        <v>11.2</v>
      </c>
      <c r="E10" s="229"/>
      <c r="F10" s="233">
        <v>3.7</v>
      </c>
      <c r="G10" s="193">
        <v>108</v>
      </c>
      <c r="H10" s="194">
        <v>100.5</v>
      </c>
      <c r="I10" s="193">
        <v>36</v>
      </c>
      <c r="J10" s="212">
        <v>405.7</v>
      </c>
      <c r="K10" s="193">
        <v>250</v>
      </c>
      <c r="L10" s="195">
        <v>2.33</v>
      </c>
      <c r="M10" s="193">
        <v>147</v>
      </c>
      <c r="N10" s="194">
        <v>136.80000000000001</v>
      </c>
      <c r="O10" s="193">
        <v>108</v>
      </c>
      <c r="P10" s="196">
        <v>301.5</v>
      </c>
      <c r="Q10" s="194">
        <v>16.399999999999999</v>
      </c>
      <c r="R10" s="197">
        <v>44403</v>
      </c>
      <c r="S10" s="194">
        <v>21.1</v>
      </c>
      <c r="T10" s="194">
        <v>4.5999999999999996</v>
      </c>
      <c r="U10" s="196">
        <v>10.7</v>
      </c>
    </row>
    <row r="11" spans="2:21" x14ac:dyDescent="0.3">
      <c r="B11" s="157" t="s">
        <v>5</v>
      </c>
      <c r="C11" s="229"/>
      <c r="D11" s="233">
        <v>5.7</v>
      </c>
      <c r="E11" s="229"/>
      <c r="F11" s="233">
        <v>8.5</v>
      </c>
      <c r="G11" s="193">
        <v>31</v>
      </c>
      <c r="H11" s="194">
        <v>88.2</v>
      </c>
      <c r="I11" s="230">
        <v>12</v>
      </c>
      <c r="J11" s="237">
        <v>403.4</v>
      </c>
      <c r="K11" s="193">
        <v>61</v>
      </c>
      <c r="L11" s="195">
        <v>1.74</v>
      </c>
      <c r="M11" s="193">
        <v>36</v>
      </c>
      <c r="N11" s="194">
        <v>103.5</v>
      </c>
      <c r="O11" s="230">
        <v>17</v>
      </c>
      <c r="P11" s="241">
        <v>146.69999999999999</v>
      </c>
      <c r="Q11" s="194">
        <v>12.8</v>
      </c>
      <c r="R11" s="197">
        <v>44125</v>
      </c>
      <c r="S11" s="194">
        <v>20.3</v>
      </c>
      <c r="T11" s="194">
        <v>7.1</v>
      </c>
      <c r="U11" s="196">
        <v>8.8000000000000007</v>
      </c>
    </row>
    <row r="12" spans="2:21" x14ac:dyDescent="0.3">
      <c r="B12" s="157" t="s">
        <v>162</v>
      </c>
      <c r="C12" s="230">
        <v>12</v>
      </c>
      <c r="D12" s="233">
        <v>24.6</v>
      </c>
      <c r="E12" s="230">
        <v>9</v>
      </c>
      <c r="F12" s="233">
        <v>18.5</v>
      </c>
      <c r="G12" s="193">
        <v>25</v>
      </c>
      <c r="H12" s="194">
        <v>51.3</v>
      </c>
      <c r="I12" s="230">
        <v>10</v>
      </c>
      <c r="J12" s="237">
        <v>237.1</v>
      </c>
      <c r="K12" s="193">
        <v>128</v>
      </c>
      <c r="L12" s="195">
        <v>2.63</v>
      </c>
      <c r="M12" s="193">
        <v>60</v>
      </c>
      <c r="N12" s="194">
        <v>123.1</v>
      </c>
      <c r="O12" s="193">
        <v>29</v>
      </c>
      <c r="P12" s="196">
        <v>178.5</v>
      </c>
      <c r="Q12" s="194">
        <v>12.6</v>
      </c>
      <c r="R12" s="197">
        <v>47625</v>
      </c>
      <c r="S12" s="194">
        <v>12</v>
      </c>
      <c r="T12" s="194">
        <v>4.5</v>
      </c>
      <c r="U12" s="196">
        <v>7.3</v>
      </c>
    </row>
    <row r="13" spans="2:21" x14ac:dyDescent="0.3">
      <c r="B13" s="157" t="s">
        <v>6</v>
      </c>
      <c r="C13" s="230">
        <v>13</v>
      </c>
      <c r="D13" s="233">
        <v>22.3</v>
      </c>
      <c r="E13" s="230">
        <v>11</v>
      </c>
      <c r="F13" s="233">
        <v>18.899999999999999</v>
      </c>
      <c r="G13" s="193">
        <v>52</v>
      </c>
      <c r="H13" s="194">
        <v>89.1</v>
      </c>
      <c r="I13" s="230">
        <v>11</v>
      </c>
      <c r="J13" s="237">
        <v>302.60000000000002</v>
      </c>
      <c r="K13" s="193">
        <v>104</v>
      </c>
      <c r="L13" s="195">
        <v>1.78</v>
      </c>
      <c r="M13" s="193">
        <v>90</v>
      </c>
      <c r="N13" s="194">
        <v>152.9</v>
      </c>
      <c r="O13" s="193">
        <v>63</v>
      </c>
      <c r="P13" s="196">
        <v>321</v>
      </c>
      <c r="Q13" s="194">
        <v>15.5</v>
      </c>
      <c r="R13" s="197">
        <v>40249</v>
      </c>
      <c r="S13" s="194">
        <v>17.7</v>
      </c>
      <c r="T13" s="194">
        <v>8</v>
      </c>
      <c r="U13" s="196">
        <v>8.9</v>
      </c>
    </row>
    <row r="14" spans="2:21" x14ac:dyDescent="0.3">
      <c r="B14" s="157" t="s">
        <v>7</v>
      </c>
      <c r="C14" s="230">
        <v>5</v>
      </c>
      <c r="D14" s="233">
        <v>13.7</v>
      </c>
      <c r="E14" s="229"/>
      <c r="F14" s="233">
        <v>8.1999999999999993</v>
      </c>
      <c r="G14" s="193">
        <v>21</v>
      </c>
      <c r="H14" s="194">
        <v>57.7</v>
      </c>
      <c r="I14" s="230">
        <v>8</v>
      </c>
      <c r="J14" s="237">
        <v>269.7</v>
      </c>
      <c r="K14" s="193">
        <v>34</v>
      </c>
      <c r="L14" s="195">
        <v>0.93</v>
      </c>
      <c r="M14" s="193">
        <v>23</v>
      </c>
      <c r="N14" s="194">
        <v>63.3</v>
      </c>
      <c r="O14" s="230">
        <v>16</v>
      </c>
      <c r="P14" s="241">
        <v>132.1</v>
      </c>
      <c r="Q14" s="194">
        <v>20.2</v>
      </c>
      <c r="R14" s="197">
        <v>44158</v>
      </c>
      <c r="S14" s="194">
        <v>15.2</v>
      </c>
      <c r="T14" s="194">
        <v>4</v>
      </c>
      <c r="U14" s="196">
        <v>9.6</v>
      </c>
    </row>
    <row r="15" spans="2:21" x14ac:dyDescent="0.3">
      <c r="B15" s="157" t="s">
        <v>8</v>
      </c>
      <c r="C15" s="193">
        <v>98</v>
      </c>
      <c r="D15" s="194">
        <v>18</v>
      </c>
      <c r="E15" s="193">
        <v>113</v>
      </c>
      <c r="F15" s="194">
        <v>20.8</v>
      </c>
      <c r="G15" s="193">
        <v>347</v>
      </c>
      <c r="H15" s="194">
        <v>63.9</v>
      </c>
      <c r="I15" s="193">
        <v>108</v>
      </c>
      <c r="J15" s="212">
        <v>144.19999999999999</v>
      </c>
      <c r="K15" s="193">
        <v>1544</v>
      </c>
      <c r="L15" s="195">
        <v>2.84</v>
      </c>
      <c r="M15" s="193">
        <v>546</v>
      </c>
      <c r="N15" s="194">
        <v>99.5</v>
      </c>
      <c r="O15" s="198">
        <v>761</v>
      </c>
      <c r="P15" s="196">
        <v>415.9</v>
      </c>
      <c r="Q15" s="194">
        <v>5.5</v>
      </c>
      <c r="R15" s="197">
        <v>55328</v>
      </c>
      <c r="S15" s="194">
        <v>17.899999999999999</v>
      </c>
      <c r="T15" s="194">
        <v>4.2</v>
      </c>
      <c r="U15" s="196">
        <v>5.7</v>
      </c>
    </row>
    <row r="16" spans="2:21" x14ac:dyDescent="0.3">
      <c r="B16" s="157" t="s">
        <v>9</v>
      </c>
      <c r="C16" s="193">
        <v>55</v>
      </c>
      <c r="D16" s="194">
        <v>21</v>
      </c>
      <c r="E16" s="193">
        <v>53</v>
      </c>
      <c r="F16" s="194">
        <v>20.2</v>
      </c>
      <c r="G16" s="193">
        <v>588</v>
      </c>
      <c r="H16" s="194">
        <v>224</v>
      </c>
      <c r="I16" s="193">
        <v>307</v>
      </c>
      <c r="J16" s="212">
        <v>1134.3</v>
      </c>
      <c r="K16" s="193">
        <v>1499</v>
      </c>
      <c r="L16" s="195">
        <v>5.71</v>
      </c>
      <c r="M16" s="193">
        <v>544</v>
      </c>
      <c r="N16" s="194">
        <v>209.6</v>
      </c>
      <c r="O16" s="193">
        <v>345</v>
      </c>
      <c r="P16" s="196">
        <v>398.7</v>
      </c>
      <c r="Q16" s="194">
        <v>11.7</v>
      </c>
      <c r="R16" s="197">
        <v>51916</v>
      </c>
      <c r="S16" s="194">
        <v>17.2</v>
      </c>
      <c r="T16" s="194">
        <v>4.5999999999999996</v>
      </c>
      <c r="U16" s="196">
        <v>8.6999999999999993</v>
      </c>
    </row>
    <row r="17" spans="2:21" x14ac:dyDescent="0.3">
      <c r="B17" s="157" t="s">
        <v>10</v>
      </c>
      <c r="C17" s="193">
        <v>43</v>
      </c>
      <c r="D17" s="194">
        <v>33.799999999999997</v>
      </c>
      <c r="E17" s="193">
        <v>46</v>
      </c>
      <c r="F17" s="194">
        <v>36.1</v>
      </c>
      <c r="G17" s="193">
        <v>157</v>
      </c>
      <c r="H17" s="194">
        <v>123.3</v>
      </c>
      <c r="I17" s="193">
        <v>66</v>
      </c>
      <c r="J17" s="212">
        <v>567</v>
      </c>
      <c r="K17" s="193">
        <v>601</v>
      </c>
      <c r="L17" s="195">
        <v>4.72</v>
      </c>
      <c r="M17" s="193">
        <v>281</v>
      </c>
      <c r="N17" s="194">
        <v>222.1</v>
      </c>
      <c r="O17" s="193">
        <v>67</v>
      </c>
      <c r="P17" s="196">
        <v>158.9</v>
      </c>
      <c r="Q17" s="194">
        <v>17</v>
      </c>
      <c r="R17" s="197">
        <v>39915</v>
      </c>
      <c r="S17" s="194">
        <v>23.7</v>
      </c>
      <c r="T17" s="194">
        <v>7.9</v>
      </c>
      <c r="U17" s="196">
        <v>9.6999999999999993</v>
      </c>
    </row>
    <row r="18" spans="2:21" x14ac:dyDescent="0.3">
      <c r="B18" s="157" t="s">
        <v>11</v>
      </c>
      <c r="C18" s="229"/>
      <c r="D18" s="233">
        <v>11</v>
      </c>
      <c r="E18" s="229"/>
      <c r="F18" s="233">
        <v>11</v>
      </c>
      <c r="G18" s="230">
        <v>13</v>
      </c>
      <c r="H18" s="233">
        <v>47.8</v>
      </c>
      <c r="I18" s="229"/>
      <c r="J18" s="237">
        <v>43.5</v>
      </c>
      <c r="K18" s="193">
        <v>33</v>
      </c>
      <c r="L18" s="195">
        <v>1.21</v>
      </c>
      <c r="M18" s="230">
        <v>14</v>
      </c>
      <c r="N18" s="233">
        <v>51.6</v>
      </c>
      <c r="O18" s="193">
        <v>27</v>
      </c>
      <c r="P18" s="196">
        <v>298.3</v>
      </c>
      <c r="Q18" s="194">
        <v>10.199999999999999</v>
      </c>
      <c r="R18" s="197">
        <v>49839</v>
      </c>
      <c r="S18" s="194">
        <v>15.9</v>
      </c>
      <c r="T18" s="194">
        <v>3.2</v>
      </c>
      <c r="U18" s="196">
        <v>7.8</v>
      </c>
    </row>
    <row r="19" spans="2:21" x14ac:dyDescent="0.3">
      <c r="B19" s="157" t="s">
        <v>12</v>
      </c>
      <c r="C19" s="193">
        <v>23</v>
      </c>
      <c r="D19" s="194">
        <v>17.100000000000001</v>
      </c>
      <c r="E19" s="230">
        <v>19</v>
      </c>
      <c r="F19" s="233">
        <v>14.1</v>
      </c>
      <c r="G19" s="193">
        <v>540</v>
      </c>
      <c r="H19" s="194">
        <v>401.4</v>
      </c>
      <c r="I19" s="193">
        <v>338</v>
      </c>
      <c r="J19" s="212">
        <v>2412.6999999999998</v>
      </c>
      <c r="K19" s="193">
        <v>401</v>
      </c>
      <c r="L19" s="195">
        <v>2.98</v>
      </c>
      <c r="M19" s="193">
        <v>141</v>
      </c>
      <c r="N19" s="194">
        <v>104.7</v>
      </c>
      <c r="O19" s="193">
        <v>381</v>
      </c>
      <c r="P19" s="196">
        <v>848.8</v>
      </c>
      <c r="Q19" s="194">
        <v>13.8</v>
      </c>
      <c r="R19" s="197">
        <v>56938</v>
      </c>
      <c r="S19" s="194">
        <v>10.6</v>
      </c>
      <c r="T19" s="194">
        <v>3.3</v>
      </c>
      <c r="U19" s="196">
        <v>7</v>
      </c>
    </row>
    <row r="20" spans="2:21" x14ac:dyDescent="0.3">
      <c r="B20" s="157" t="s">
        <v>13</v>
      </c>
      <c r="C20" s="193">
        <v>23</v>
      </c>
      <c r="D20" s="194">
        <v>16.600000000000001</v>
      </c>
      <c r="E20" s="193">
        <v>28</v>
      </c>
      <c r="F20" s="194">
        <v>20.2</v>
      </c>
      <c r="G20" s="193">
        <v>83</v>
      </c>
      <c r="H20" s="194">
        <v>59.9</v>
      </c>
      <c r="I20" s="193">
        <v>33</v>
      </c>
      <c r="J20" s="212">
        <v>347.4</v>
      </c>
      <c r="K20" s="193">
        <v>217</v>
      </c>
      <c r="L20" s="195">
        <v>1.57</v>
      </c>
      <c r="M20" s="193">
        <v>173</v>
      </c>
      <c r="N20" s="194">
        <v>124.2</v>
      </c>
      <c r="O20" s="193">
        <v>132</v>
      </c>
      <c r="P20" s="196">
        <v>284.39999999999998</v>
      </c>
      <c r="Q20" s="194">
        <v>9.6</v>
      </c>
      <c r="R20" s="197">
        <v>53478</v>
      </c>
      <c r="S20" s="194">
        <v>14.8</v>
      </c>
      <c r="T20" s="194">
        <v>4.7</v>
      </c>
      <c r="U20" s="196">
        <v>10.3</v>
      </c>
    </row>
    <row r="21" spans="2:21" x14ac:dyDescent="0.3">
      <c r="B21" s="157" t="s">
        <v>14</v>
      </c>
      <c r="C21" s="193">
        <v>59</v>
      </c>
      <c r="D21" s="194">
        <v>24.9</v>
      </c>
      <c r="E21" s="193">
        <v>61</v>
      </c>
      <c r="F21" s="194">
        <v>25.7</v>
      </c>
      <c r="G21" s="193">
        <v>134</v>
      </c>
      <c r="H21" s="194">
        <v>56.5</v>
      </c>
      <c r="I21" s="193">
        <v>64</v>
      </c>
      <c r="J21" s="212">
        <v>240.1</v>
      </c>
      <c r="K21" s="193">
        <v>415</v>
      </c>
      <c r="L21" s="195">
        <v>1.75</v>
      </c>
      <c r="M21" s="193">
        <v>347</v>
      </c>
      <c r="N21" s="194">
        <v>145.5</v>
      </c>
      <c r="O21" s="193">
        <v>357</v>
      </c>
      <c r="P21" s="196">
        <v>449</v>
      </c>
      <c r="Q21" s="194">
        <v>9</v>
      </c>
      <c r="R21" s="197">
        <v>53732</v>
      </c>
      <c r="S21" s="194">
        <v>16.399999999999999</v>
      </c>
      <c r="T21" s="194">
        <v>4.5</v>
      </c>
      <c r="U21" s="196">
        <v>6.4</v>
      </c>
    </row>
    <row r="22" spans="2:21" x14ac:dyDescent="0.3">
      <c r="B22" s="157" t="s">
        <v>15</v>
      </c>
      <c r="C22" s="230">
        <v>5</v>
      </c>
      <c r="D22" s="233">
        <v>19.2</v>
      </c>
      <c r="E22" s="229"/>
      <c r="F22" s="233">
        <v>15.4</v>
      </c>
      <c r="G22" s="230">
        <v>10</v>
      </c>
      <c r="H22" s="233">
        <v>38.5</v>
      </c>
      <c r="I22" s="229"/>
      <c r="J22" s="237">
        <v>139.5</v>
      </c>
      <c r="K22" s="193">
        <v>67</v>
      </c>
      <c r="L22" s="195">
        <v>2.58</v>
      </c>
      <c r="M22" s="230">
        <v>16</v>
      </c>
      <c r="N22" s="233">
        <v>62.3</v>
      </c>
      <c r="O22" s="229"/>
      <c r="P22" s="241">
        <v>46.8</v>
      </c>
      <c r="Q22" s="194">
        <v>14.2</v>
      </c>
      <c r="R22" s="197">
        <v>50830</v>
      </c>
      <c r="S22" s="194">
        <v>14.5</v>
      </c>
      <c r="T22" s="194">
        <v>6.7</v>
      </c>
      <c r="U22" s="196">
        <v>7.6</v>
      </c>
    </row>
    <row r="23" spans="2:21" x14ac:dyDescent="0.3">
      <c r="B23" s="157" t="s">
        <v>16</v>
      </c>
      <c r="C23" s="229"/>
      <c r="D23" s="233">
        <v>16.600000000000001</v>
      </c>
      <c r="E23" s="229"/>
      <c r="F23" s="233">
        <v>5.5</v>
      </c>
      <c r="G23" s="193">
        <v>22</v>
      </c>
      <c r="H23" s="194">
        <v>122</v>
      </c>
      <c r="I23" s="230">
        <v>8</v>
      </c>
      <c r="J23" s="237">
        <v>551.29999999999995</v>
      </c>
      <c r="K23" s="193">
        <v>49</v>
      </c>
      <c r="L23" s="195">
        <v>2.72</v>
      </c>
      <c r="M23" s="230">
        <v>14</v>
      </c>
      <c r="N23" s="233">
        <v>77.900000000000006</v>
      </c>
      <c r="O23" s="229"/>
      <c r="P23" s="241">
        <v>66.8</v>
      </c>
      <c r="Q23" s="194">
        <v>15.2</v>
      </c>
      <c r="R23" s="197">
        <v>39530</v>
      </c>
      <c r="S23" s="194">
        <v>13.4</v>
      </c>
      <c r="T23" s="194">
        <v>4.2</v>
      </c>
      <c r="U23" s="196">
        <v>14.4</v>
      </c>
    </row>
    <row r="24" spans="2:21" x14ac:dyDescent="0.3">
      <c r="B24" s="157" t="s">
        <v>17</v>
      </c>
      <c r="C24" s="193">
        <v>49</v>
      </c>
      <c r="D24" s="194">
        <v>15.4</v>
      </c>
      <c r="E24" s="193">
        <v>43</v>
      </c>
      <c r="F24" s="194">
        <v>13.5</v>
      </c>
      <c r="G24" s="193">
        <v>142</v>
      </c>
      <c r="H24" s="194">
        <v>44.7</v>
      </c>
      <c r="I24" s="193">
        <v>39</v>
      </c>
      <c r="J24" s="212">
        <v>135.80000000000001</v>
      </c>
      <c r="K24" s="193">
        <v>613</v>
      </c>
      <c r="L24" s="195">
        <v>1.93</v>
      </c>
      <c r="M24" s="193">
        <v>164</v>
      </c>
      <c r="N24" s="194">
        <v>51.2</v>
      </c>
      <c r="O24" s="193">
        <v>247</v>
      </c>
      <c r="P24" s="196">
        <v>231.3</v>
      </c>
      <c r="Q24" s="194">
        <v>7.6</v>
      </c>
      <c r="R24" s="197">
        <v>69433</v>
      </c>
      <c r="S24" s="194">
        <v>9</v>
      </c>
      <c r="T24" s="194">
        <v>3.8</v>
      </c>
      <c r="U24" s="196">
        <v>5.9</v>
      </c>
    </row>
    <row r="25" spans="2:21" x14ac:dyDescent="0.3">
      <c r="B25" s="157" t="s">
        <v>163</v>
      </c>
      <c r="C25" s="230">
        <v>6</v>
      </c>
      <c r="D25" s="233">
        <v>14</v>
      </c>
      <c r="E25" s="229"/>
      <c r="F25" s="233">
        <v>7</v>
      </c>
      <c r="G25" s="193">
        <v>41</v>
      </c>
      <c r="H25" s="194">
        <v>95.7</v>
      </c>
      <c r="I25" s="230">
        <v>14</v>
      </c>
      <c r="J25" s="237">
        <v>427.7</v>
      </c>
      <c r="K25" s="193">
        <v>90</v>
      </c>
      <c r="L25" s="195">
        <v>2.1</v>
      </c>
      <c r="M25" s="193">
        <v>52</v>
      </c>
      <c r="N25" s="194">
        <v>121</v>
      </c>
      <c r="O25" s="193">
        <v>35</v>
      </c>
      <c r="P25" s="196">
        <v>244.4</v>
      </c>
      <c r="Q25" s="194">
        <v>12.3</v>
      </c>
      <c r="R25" s="197">
        <v>39365</v>
      </c>
      <c r="S25" s="194">
        <v>15.8</v>
      </c>
      <c r="T25" s="194">
        <v>7</v>
      </c>
      <c r="U25" s="196">
        <v>11.7</v>
      </c>
    </row>
    <row r="26" spans="2:21" x14ac:dyDescent="0.3">
      <c r="B26" s="157" t="s">
        <v>18</v>
      </c>
      <c r="C26" s="229"/>
      <c r="D26" s="233">
        <v>4.5</v>
      </c>
      <c r="E26" s="229"/>
      <c r="F26" s="233">
        <v>4.5</v>
      </c>
      <c r="G26" s="230">
        <v>9</v>
      </c>
      <c r="H26" s="233">
        <v>40.5</v>
      </c>
      <c r="I26" s="229"/>
      <c r="J26" s="237">
        <v>237.4</v>
      </c>
      <c r="K26" s="193">
        <v>34</v>
      </c>
      <c r="L26" s="195">
        <v>1.53</v>
      </c>
      <c r="M26" s="230">
        <v>10</v>
      </c>
      <c r="N26" s="233">
        <v>45.3</v>
      </c>
      <c r="O26" s="229"/>
      <c r="P26" s="241">
        <v>54.3</v>
      </c>
      <c r="Q26" s="194">
        <v>9.3000000000000007</v>
      </c>
      <c r="R26" s="197">
        <v>46738</v>
      </c>
      <c r="S26" s="194">
        <v>14</v>
      </c>
      <c r="T26" s="194">
        <v>3.4</v>
      </c>
      <c r="U26" s="196">
        <v>7.3</v>
      </c>
    </row>
    <row r="27" spans="2:21" x14ac:dyDescent="0.3">
      <c r="B27" s="157" t="s">
        <v>19</v>
      </c>
      <c r="C27" s="193">
        <v>38</v>
      </c>
      <c r="D27" s="194">
        <v>14.3</v>
      </c>
      <c r="E27" s="193">
        <v>26</v>
      </c>
      <c r="F27" s="194">
        <v>9.8000000000000007</v>
      </c>
      <c r="G27" s="193">
        <v>127</v>
      </c>
      <c r="H27" s="194">
        <v>47.7</v>
      </c>
      <c r="I27" s="193">
        <v>50</v>
      </c>
      <c r="J27" s="212">
        <v>197.4</v>
      </c>
      <c r="K27" s="193">
        <v>637</v>
      </c>
      <c r="L27" s="195">
        <v>2.39</v>
      </c>
      <c r="M27" s="193">
        <v>143</v>
      </c>
      <c r="N27" s="194">
        <v>52.6</v>
      </c>
      <c r="O27" s="193">
        <v>64</v>
      </c>
      <c r="P27" s="196">
        <v>70.599999999999994</v>
      </c>
      <c r="Q27" s="194">
        <v>8</v>
      </c>
      <c r="R27" s="197">
        <v>60645</v>
      </c>
      <c r="S27" s="194">
        <v>10</v>
      </c>
      <c r="T27" s="194">
        <v>3.4</v>
      </c>
      <c r="U27" s="196">
        <v>6.4</v>
      </c>
    </row>
    <row r="28" spans="2:21" x14ac:dyDescent="0.3">
      <c r="B28" s="157" t="s">
        <v>20</v>
      </c>
      <c r="C28" s="229"/>
      <c r="D28" s="233">
        <v>4.9000000000000004</v>
      </c>
      <c r="E28" s="229"/>
      <c r="F28" s="233">
        <v>9.8000000000000007</v>
      </c>
      <c r="G28" s="230">
        <v>5</v>
      </c>
      <c r="H28" s="233">
        <v>24.4</v>
      </c>
      <c r="I28" s="229"/>
      <c r="J28" s="237">
        <v>61.8</v>
      </c>
      <c r="K28" s="230">
        <v>11</v>
      </c>
      <c r="L28" s="240">
        <v>0.54</v>
      </c>
      <c r="M28" s="230">
        <v>14</v>
      </c>
      <c r="N28" s="233">
        <v>68.3</v>
      </c>
      <c r="O28" s="193">
        <v>27</v>
      </c>
      <c r="P28" s="196">
        <v>395.3</v>
      </c>
      <c r="Q28" s="194">
        <v>13.7</v>
      </c>
      <c r="R28" s="197">
        <v>48909</v>
      </c>
      <c r="S28" s="194">
        <v>15</v>
      </c>
      <c r="T28" s="194">
        <v>3.4</v>
      </c>
      <c r="U28" s="196">
        <v>11.1</v>
      </c>
    </row>
    <row r="29" spans="2:21" x14ac:dyDescent="0.3">
      <c r="B29" s="157" t="s">
        <v>21</v>
      </c>
      <c r="C29" s="193">
        <v>119</v>
      </c>
      <c r="D29" s="194">
        <v>15.9</v>
      </c>
      <c r="E29" s="193">
        <v>125</v>
      </c>
      <c r="F29" s="194">
        <v>16.7</v>
      </c>
      <c r="G29" s="193">
        <v>270</v>
      </c>
      <c r="H29" s="194">
        <v>36</v>
      </c>
      <c r="I29" s="193">
        <v>58</v>
      </c>
      <c r="J29" s="212">
        <v>74.3</v>
      </c>
      <c r="K29" s="193">
        <v>1882</v>
      </c>
      <c r="L29" s="195">
        <v>2.5099999999999998</v>
      </c>
      <c r="M29" s="193">
        <v>349</v>
      </c>
      <c r="N29" s="194">
        <v>45.9</v>
      </c>
      <c r="O29" s="198">
        <v>426</v>
      </c>
      <c r="P29" s="196">
        <v>168.1</v>
      </c>
      <c r="Q29" s="194">
        <v>6.7</v>
      </c>
      <c r="R29" s="197">
        <v>70510</v>
      </c>
      <c r="S29" s="194">
        <v>8.1999999999999993</v>
      </c>
      <c r="T29" s="194">
        <v>3.9</v>
      </c>
      <c r="U29" s="196">
        <v>6.1</v>
      </c>
    </row>
    <row r="30" spans="2:21" x14ac:dyDescent="0.3">
      <c r="B30" s="157" t="s">
        <v>22</v>
      </c>
      <c r="C30" s="229"/>
      <c r="D30" s="233">
        <v>6.5</v>
      </c>
      <c r="E30" s="229"/>
      <c r="F30" s="233">
        <v>6.5</v>
      </c>
      <c r="G30" s="230">
        <v>18</v>
      </c>
      <c r="H30" s="233">
        <v>29.3</v>
      </c>
      <c r="I30" s="230">
        <v>8</v>
      </c>
      <c r="J30" s="237">
        <v>151.4</v>
      </c>
      <c r="K30" s="193">
        <v>78</v>
      </c>
      <c r="L30" s="195">
        <v>1.27</v>
      </c>
      <c r="M30" s="193">
        <v>39</v>
      </c>
      <c r="N30" s="194">
        <v>63.3</v>
      </c>
      <c r="O30" s="193">
        <v>26</v>
      </c>
      <c r="P30" s="196">
        <v>126.5</v>
      </c>
      <c r="Q30" s="194">
        <v>8</v>
      </c>
      <c r="R30" s="197">
        <v>62701</v>
      </c>
      <c r="S30" s="194">
        <v>8.9</v>
      </c>
      <c r="T30" s="194">
        <v>4.3</v>
      </c>
      <c r="U30" s="196">
        <v>5.9</v>
      </c>
    </row>
    <row r="31" spans="2:21" x14ac:dyDescent="0.3">
      <c r="B31" s="157" t="s">
        <v>23</v>
      </c>
      <c r="C31" s="193">
        <v>34</v>
      </c>
      <c r="D31" s="194">
        <v>14.8</v>
      </c>
      <c r="E31" s="193">
        <v>35</v>
      </c>
      <c r="F31" s="194">
        <v>15.2</v>
      </c>
      <c r="G31" s="193">
        <v>327</v>
      </c>
      <c r="H31" s="194">
        <v>142.30000000000001</v>
      </c>
      <c r="I31" s="193">
        <v>150</v>
      </c>
      <c r="J31" s="212">
        <v>650.6</v>
      </c>
      <c r="K31" s="193">
        <v>463</v>
      </c>
      <c r="L31" s="195">
        <v>2.02</v>
      </c>
      <c r="M31" s="193">
        <v>235</v>
      </c>
      <c r="N31" s="194">
        <v>102.8</v>
      </c>
      <c r="O31" s="193">
        <v>531</v>
      </c>
      <c r="P31" s="196">
        <v>696.9</v>
      </c>
      <c r="Q31" s="194">
        <v>7.7</v>
      </c>
      <c r="R31" s="197">
        <v>60066</v>
      </c>
      <c r="S31" s="194">
        <v>10.3</v>
      </c>
      <c r="T31" s="194">
        <v>3.6</v>
      </c>
      <c r="U31" s="196">
        <v>6.3</v>
      </c>
    </row>
    <row r="32" spans="2:21" x14ac:dyDescent="0.3">
      <c r="B32" s="157" t="s">
        <v>24</v>
      </c>
      <c r="C32" s="229"/>
      <c r="D32" s="233">
        <v>5.7</v>
      </c>
      <c r="E32" s="229"/>
      <c r="F32" s="233">
        <v>7.6</v>
      </c>
      <c r="G32" s="193">
        <v>132</v>
      </c>
      <c r="H32" s="194">
        <v>251.8</v>
      </c>
      <c r="I32" s="193">
        <v>74</v>
      </c>
      <c r="J32" s="212">
        <v>1357.8</v>
      </c>
      <c r="K32" s="193">
        <v>83</v>
      </c>
      <c r="L32" s="195">
        <v>1.58</v>
      </c>
      <c r="M32" s="193">
        <v>32</v>
      </c>
      <c r="N32" s="194">
        <v>62.4</v>
      </c>
      <c r="O32" s="193">
        <v>55</v>
      </c>
      <c r="P32" s="196">
        <v>321.60000000000002</v>
      </c>
      <c r="Q32" s="194">
        <v>11.3</v>
      </c>
      <c r="R32" s="197">
        <v>52735</v>
      </c>
      <c r="S32" s="194">
        <v>12.1</v>
      </c>
      <c r="T32" s="194">
        <v>4.2</v>
      </c>
      <c r="U32" s="196">
        <v>7.5</v>
      </c>
    </row>
    <row r="33" spans="2:21" x14ac:dyDescent="0.3">
      <c r="B33" s="157" t="s">
        <v>164</v>
      </c>
      <c r="C33" s="193">
        <v>22</v>
      </c>
      <c r="D33" s="194">
        <v>30.7</v>
      </c>
      <c r="E33" s="193">
        <v>23</v>
      </c>
      <c r="F33" s="194">
        <v>32.1</v>
      </c>
      <c r="G33" s="193">
        <v>100</v>
      </c>
      <c r="H33" s="194">
        <v>139.6</v>
      </c>
      <c r="I33" s="193">
        <v>49</v>
      </c>
      <c r="J33" s="212">
        <v>802</v>
      </c>
      <c r="K33" s="193">
        <v>369</v>
      </c>
      <c r="L33" s="195">
        <v>5.15</v>
      </c>
      <c r="M33" s="193">
        <v>147</v>
      </c>
      <c r="N33" s="194">
        <v>206.4</v>
      </c>
      <c r="O33" s="193">
        <v>157</v>
      </c>
      <c r="P33" s="196">
        <v>661.4</v>
      </c>
      <c r="Q33" s="194">
        <v>22.1</v>
      </c>
      <c r="R33" s="197">
        <v>44438</v>
      </c>
      <c r="S33" s="194">
        <v>18.5</v>
      </c>
      <c r="T33" s="194">
        <v>9.6999999999999993</v>
      </c>
      <c r="U33" s="196">
        <v>13.7</v>
      </c>
    </row>
    <row r="34" spans="2:21" x14ac:dyDescent="0.3">
      <c r="B34" s="157" t="s">
        <v>25</v>
      </c>
      <c r="C34" s="229"/>
      <c r="D34" s="233">
        <v>17.600000000000001</v>
      </c>
      <c r="E34" s="193">
        <v>0</v>
      </c>
      <c r="F34" s="194">
        <v>0</v>
      </c>
      <c r="G34" s="193">
        <v>21</v>
      </c>
      <c r="H34" s="194">
        <v>92.5</v>
      </c>
      <c r="I34" s="230">
        <v>9</v>
      </c>
      <c r="J34" s="237">
        <v>516.4</v>
      </c>
      <c r="K34" s="193">
        <v>51</v>
      </c>
      <c r="L34" s="195">
        <v>2.25</v>
      </c>
      <c r="M34" s="193">
        <v>29</v>
      </c>
      <c r="N34" s="194">
        <v>127.7</v>
      </c>
      <c r="O34" s="230">
        <v>7</v>
      </c>
      <c r="P34" s="241">
        <v>92.5</v>
      </c>
      <c r="Q34" s="194">
        <v>12.8</v>
      </c>
      <c r="R34" s="197">
        <v>40399</v>
      </c>
      <c r="S34" s="194">
        <v>21.5</v>
      </c>
      <c r="T34" s="194">
        <v>9.9</v>
      </c>
      <c r="U34" s="196">
        <v>11.4</v>
      </c>
    </row>
    <row r="35" spans="2:21" x14ac:dyDescent="0.3">
      <c r="B35" s="157" t="s">
        <v>26</v>
      </c>
      <c r="C35" s="230">
        <v>7</v>
      </c>
      <c r="D35" s="233">
        <v>13.8</v>
      </c>
      <c r="E35" s="229"/>
      <c r="F35" s="233">
        <v>5.9</v>
      </c>
      <c r="G35" s="193">
        <v>47</v>
      </c>
      <c r="H35" s="194">
        <v>92.4</v>
      </c>
      <c r="I35" s="230">
        <v>16</v>
      </c>
      <c r="J35" s="237">
        <v>391.8</v>
      </c>
      <c r="K35" s="193">
        <v>90</v>
      </c>
      <c r="L35" s="195">
        <v>1.77</v>
      </c>
      <c r="M35" s="193">
        <v>41</v>
      </c>
      <c r="N35" s="194">
        <v>79.400000000000006</v>
      </c>
      <c r="O35" s="230">
        <v>5</v>
      </c>
      <c r="P35" s="241">
        <v>29</v>
      </c>
      <c r="Q35" s="194">
        <v>16.600000000000001</v>
      </c>
      <c r="R35" s="197">
        <v>43542</v>
      </c>
      <c r="S35" s="194">
        <v>13.4</v>
      </c>
      <c r="T35" s="194">
        <v>3.5</v>
      </c>
      <c r="U35" s="196">
        <v>11</v>
      </c>
    </row>
    <row r="36" spans="2:21" x14ac:dyDescent="0.3">
      <c r="B36" s="157" t="s">
        <v>27</v>
      </c>
      <c r="C36" s="229"/>
      <c r="D36" s="233">
        <v>4</v>
      </c>
      <c r="E36" s="229"/>
      <c r="F36" s="233">
        <v>4</v>
      </c>
      <c r="G36" s="230">
        <v>5</v>
      </c>
      <c r="H36" s="233">
        <v>20.100000000000001</v>
      </c>
      <c r="I36" s="229"/>
      <c r="J36" s="237">
        <v>100.1</v>
      </c>
      <c r="K36" s="193">
        <v>25</v>
      </c>
      <c r="L36" s="195">
        <v>1.01</v>
      </c>
      <c r="M36" s="230">
        <v>9</v>
      </c>
      <c r="N36" s="233">
        <v>36.200000000000003</v>
      </c>
      <c r="O36" s="229"/>
      <c r="P36" s="241">
        <v>36.200000000000003</v>
      </c>
      <c r="Q36" s="194">
        <v>15</v>
      </c>
      <c r="R36" s="197">
        <v>51679</v>
      </c>
      <c r="S36" s="194">
        <v>14.5</v>
      </c>
      <c r="T36" s="194">
        <v>2.7</v>
      </c>
      <c r="U36" s="196">
        <v>11.4</v>
      </c>
    </row>
    <row r="37" spans="2:21" x14ac:dyDescent="0.3">
      <c r="B37" s="157" t="s">
        <v>28</v>
      </c>
      <c r="C37" s="230">
        <v>5</v>
      </c>
      <c r="D37" s="233">
        <v>13.8</v>
      </c>
      <c r="E37" s="229"/>
      <c r="F37" s="233">
        <v>11.1</v>
      </c>
      <c r="G37" s="193">
        <v>121</v>
      </c>
      <c r="H37" s="194">
        <v>335</v>
      </c>
      <c r="I37" s="193">
        <v>37</v>
      </c>
      <c r="J37" s="212">
        <v>880.1</v>
      </c>
      <c r="K37" s="193">
        <v>73</v>
      </c>
      <c r="L37" s="195">
        <v>2.02</v>
      </c>
      <c r="M37" s="230">
        <v>12</v>
      </c>
      <c r="N37" s="233">
        <v>36.5</v>
      </c>
      <c r="O37" s="229"/>
      <c r="P37" s="241">
        <v>36.5</v>
      </c>
      <c r="Q37" s="194">
        <v>12.7</v>
      </c>
      <c r="R37" s="197">
        <v>55918</v>
      </c>
      <c r="S37" s="194">
        <v>12.2</v>
      </c>
      <c r="T37" s="194">
        <v>2.2000000000000002</v>
      </c>
      <c r="U37" s="196">
        <v>5.6</v>
      </c>
    </row>
    <row r="38" spans="2:21" x14ac:dyDescent="0.3">
      <c r="B38" s="157" t="s">
        <v>29</v>
      </c>
      <c r="C38" s="230">
        <v>19</v>
      </c>
      <c r="D38" s="233">
        <v>40.9</v>
      </c>
      <c r="E38" s="193">
        <v>21</v>
      </c>
      <c r="F38" s="194">
        <v>45.2</v>
      </c>
      <c r="G38" s="193">
        <v>40</v>
      </c>
      <c r="H38" s="194">
        <v>86</v>
      </c>
      <c r="I38" s="230">
        <v>16</v>
      </c>
      <c r="J38" s="237">
        <v>427.2</v>
      </c>
      <c r="K38" s="193">
        <v>163</v>
      </c>
      <c r="L38" s="195">
        <v>3.51</v>
      </c>
      <c r="M38" s="193">
        <v>77</v>
      </c>
      <c r="N38" s="194">
        <v>165.8</v>
      </c>
      <c r="O38" s="193">
        <v>61</v>
      </c>
      <c r="P38" s="196">
        <v>394</v>
      </c>
      <c r="Q38" s="194">
        <v>16.8</v>
      </c>
      <c r="R38" s="197">
        <v>42100</v>
      </c>
      <c r="S38" s="194">
        <v>22.4</v>
      </c>
      <c r="T38" s="194">
        <v>5.4</v>
      </c>
      <c r="U38" s="196">
        <v>12.2</v>
      </c>
    </row>
    <row r="39" spans="2:21" x14ac:dyDescent="0.3">
      <c r="B39" s="157" t="s">
        <v>30</v>
      </c>
      <c r="C39" s="229"/>
      <c r="D39" s="233">
        <v>7.5</v>
      </c>
      <c r="E39" s="229"/>
      <c r="F39" s="233">
        <v>5</v>
      </c>
      <c r="G39" s="193">
        <v>26</v>
      </c>
      <c r="H39" s="194">
        <v>65.2</v>
      </c>
      <c r="I39" s="230">
        <v>9</v>
      </c>
      <c r="J39" s="237">
        <v>312.10000000000002</v>
      </c>
      <c r="K39" s="193">
        <v>78</v>
      </c>
      <c r="L39" s="195">
        <v>1.95</v>
      </c>
      <c r="M39" s="193">
        <v>34</v>
      </c>
      <c r="N39" s="194">
        <v>84.9</v>
      </c>
      <c r="O39" s="193">
        <v>33</v>
      </c>
      <c r="P39" s="196">
        <v>247.3</v>
      </c>
      <c r="Q39" s="194">
        <v>17.899999999999999</v>
      </c>
      <c r="R39" s="197">
        <v>37425</v>
      </c>
      <c r="S39" s="194">
        <v>20.399999999999999</v>
      </c>
      <c r="T39" s="194">
        <v>5.8</v>
      </c>
      <c r="U39" s="196">
        <v>12.3</v>
      </c>
    </row>
    <row r="40" spans="2:21" x14ac:dyDescent="0.3">
      <c r="B40" s="157" t="s">
        <v>31</v>
      </c>
      <c r="C40" s="230">
        <v>14</v>
      </c>
      <c r="D40" s="233">
        <v>16</v>
      </c>
      <c r="E40" s="230">
        <v>9</v>
      </c>
      <c r="F40" s="233">
        <v>10.3</v>
      </c>
      <c r="G40" s="193">
        <v>83</v>
      </c>
      <c r="H40" s="194">
        <v>94.9</v>
      </c>
      <c r="I40" s="193">
        <v>25</v>
      </c>
      <c r="J40" s="212">
        <v>333.5</v>
      </c>
      <c r="K40" s="193">
        <v>144</v>
      </c>
      <c r="L40" s="195">
        <v>1.65</v>
      </c>
      <c r="M40" s="193">
        <v>100</v>
      </c>
      <c r="N40" s="194">
        <v>115.4</v>
      </c>
      <c r="O40" s="193">
        <v>161</v>
      </c>
      <c r="P40" s="196">
        <v>557.5</v>
      </c>
      <c r="Q40" s="194">
        <v>23.7</v>
      </c>
      <c r="R40" s="197">
        <v>36380</v>
      </c>
      <c r="S40" s="194">
        <v>25.7</v>
      </c>
      <c r="T40" s="194">
        <v>6.8</v>
      </c>
      <c r="U40" s="196">
        <v>12.6</v>
      </c>
    </row>
    <row r="41" spans="2:21" x14ac:dyDescent="0.3">
      <c r="B41" s="157" t="s">
        <v>32</v>
      </c>
      <c r="C41" s="193">
        <v>143</v>
      </c>
      <c r="D41" s="194">
        <v>45.8</v>
      </c>
      <c r="E41" s="193">
        <v>125</v>
      </c>
      <c r="F41" s="194">
        <v>40.1</v>
      </c>
      <c r="G41" s="193">
        <v>202</v>
      </c>
      <c r="H41" s="194">
        <v>64.7</v>
      </c>
      <c r="I41" s="193">
        <v>111</v>
      </c>
      <c r="J41" s="212">
        <v>396.8</v>
      </c>
      <c r="K41" s="193">
        <v>1621</v>
      </c>
      <c r="L41" s="195">
        <v>5.19</v>
      </c>
      <c r="M41" s="193">
        <v>373</v>
      </c>
      <c r="N41" s="194">
        <v>119</v>
      </c>
      <c r="O41" s="193">
        <v>221</v>
      </c>
      <c r="P41" s="196">
        <v>211.5</v>
      </c>
      <c r="Q41" s="194">
        <v>11.6</v>
      </c>
      <c r="R41" s="197">
        <v>57214</v>
      </c>
      <c r="S41" s="194">
        <v>10.5</v>
      </c>
      <c r="T41" s="194">
        <v>4.4000000000000004</v>
      </c>
      <c r="U41" s="196">
        <v>6.6</v>
      </c>
    </row>
    <row r="42" spans="2:21" x14ac:dyDescent="0.3">
      <c r="B42" s="157" t="s">
        <v>33</v>
      </c>
      <c r="C42" s="230">
        <v>18</v>
      </c>
      <c r="D42" s="233">
        <v>40.9</v>
      </c>
      <c r="E42" s="230">
        <v>16</v>
      </c>
      <c r="F42" s="233">
        <v>36.4</v>
      </c>
      <c r="G42" s="193">
        <v>31</v>
      </c>
      <c r="H42" s="194">
        <v>70.5</v>
      </c>
      <c r="I42" s="230">
        <v>19</v>
      </c>
      <c r="J42" s="237">
        <v>532.79999999999995</v>
      </c>
      <c r="K42" s="193">
        <v>132</v>
      </c>
      <c r="L42" s="195">
        <v>3</v>
      </c>
      <c r="M42" s="193">
        <v>42</v>
      </c>
      <c r="N42" s="194">
        <v>96.1</v>
      </c>
      <c r="O42" s="193">
        <v>39</v>
      </c>
      <c r="P42" s="196">
        <v>267.7</v>
      </c>
      <c r="Q42" s="194">
        <v>12.2</v>
      </c>
      <c r="R42" s="197">
        <v>54885</v>
      </c>
      <c r="S42" s="194">
        <v>9</v>
      </c>
      <c r="T42" s="194">
        <v>2.7</v>
      </c>
      <c r="U42" s="196">
        <v>5.7</v>
      </c>
    </row>
    <row r="43" spans="2:21" x14ac:dyDescent="0.3">
      <c r="B43" s="157" t="s">
        <v>34</v>
      </c>
      <c r="C43" s="229"/>
      <c r="D43" s="233">
        <v>10.199999999999999</v>
      </c>
      <c r="E43" s="229"/>
      <c r="F43" s="233">
        <v>10.199999999999999</v>
      </c>
      <c r="G43" s="230">
        <v>6</v>
      </c>
      <c r="H43" s="233">
        <v>30.5</v>
      </c>
      <c r="I43" s="229"/>
      <c r="J43" s="237">
        <v>118</v>
      </c>
      <c r="K43" s="193">
        <v>46</v>
      </c>
      <c r="L43" s="195">
        <v>2.34</v>
      </c>
      <c r="M43" s="230">
        <v>16</v>
      </c>
      <c r="N43" s="233">
        <v>82.3</v>
      </c>
      <c r="O43" s="193">
        <v>0</v>
      </c>
      <c r="P43" s="196">
        <v>0</v>
      </c>
      <c r="Q43" s="194">
        <v>10.8</v>
      </c>
      <c r="R43" s="197">
        <v>47790</v>
      </c>
      <c r="S43" s="194">
        <v>14.8</v>
      </c>
      <c r="T43" s="194">
        <v>3.8</v>
      </c>
      <c r="U43" s="196">
        <v>8</v>
      </c>
    </row>
    <row r="44" spans="2:21" x14ac:dyDescent="0.3">
      <c r="B44" s="157" t="s">
        <v>35</v>
      </c>
      <c r="C44" s="193">
        <v>242</v>
      </c>
      <c r="D44" s="194">
        <v>27.5</v>
      </c>
      <c r="E44" s="193">
        <v>295</v>
      </c>
      <c r="F44" s="194">
        <v>33.5</v>
      </c>
      <c r="G44" s="198">
        <v>1036</v>
      </c>
      <c r="H44" s="194">
        <v>117.7</v>
      </c>
      <c r="I44" s="193">
        <v>374</v>
      </c>
      <c r="J44" s="212">
        <v>362.4</v>
      </c>
      <c r="K44" s="198">
        <v>3839</v>
      </c>
      <c r="L44" s="195">
        <v>4.3600000000000003</v>
      </c>
      <c r="M44" s="193">
        <v>1537</v>
      </c>
      <c r="N44" s="194">
        <v>173.7</v>
      </c>
      <c r="O44" s="198">
        <v>767</v>
      </c>
      <c r="P44" s="196">
        <v>260</v>
      </c>
      <c r="Q44" s="194">
        <v>8.1999999999999993</v>
      </c>
      <c r="R44" s="197">
        <v>46086</v>
      </c>
      <c r="S44" s="194">
        <v>16.399999999999999</v>
      </c>
      <c r="T44" s="194">
        <v>3.8</v>
      </c>
      <c r="U44" s="196">
        <v>8.6</v>
      </c>
    </row>
    <row r="45" spans="2:21" x14ac:dyDescent="0.3">
      <c r="B45" s="157" t="s">
        <v>36</v>
      </c>
      <c r="C45" s="229"/>
      <c r="D45" s="233">
        <v>13.6</v>
      </c>
      <c r="E45" s="229"/>
      <c r="F45" s="233">
        <v>13.6</v>
      </c>
      <c r="G45" s="193">
        <v>24</v>
      </c>
      <c r="H45" s="194">
        <v>81.7</v>
      </c>
      <c r="I45" s="230">
        <v>7</v>
      </c>
      <c r="J45" s="237">
        <v>276.60000000000002</v>
      </c>
      <c r="K45" s="193">
        <v>54</v>
      </c>
      <c r="L45" s="195">
        <v>1.84</v>
      </c>
      <c r="M45" s="193">
        <v>45</v>
      </c>
      <c r="N45" s="194">
        <v>156.30000000000001</v>
      </c>
      <c r="O45" s="230">
        <v>5</v>
      </c>
      <c r="P45" s="241">
        <v>52.1</v>
      </c>
      <c r="Q45" s="194">
        <v>13.5</v>
      </c>
      <c r="R45" s="197">
        <v>45594</v>
      </c>
      <c r="S45" s="194">
        <v>17.3</v>
      </c>
      <c r="T45" s="194">
        <v>3.3</v>
      </c>
      <c r="U45" s="196">
        <v>13.4</v>
      </c>
    </row>
    <row r="46" spans="2:21" x14ac:dyDescent="0.3">
      <c r="B46" s="157" t="s">
        <v>37</v>
      </c>
      <c r="C46" s="229"/>
      <c r="D46" s="233">
        <v>4</v>
      </c>
      <c r="E46" s="193">
        <v>0</v>
      </c>
      <c r="F46" s="194">
        <v>0</v>
      </c>
      <c r="G46" s="230">
        <v>10</v>
      </c>
      <c r="H46" s="233">
        <v>39.9</v>
      </c>
      <c r="I46" s="229"/>
      <c r="J46" s="237">
        <v>50.3</v>
      </c>
      <c r="K46" s="193">
        <v>44</v>
      </c>
      <c r="L46" s="195">
        <v>1.75</v>
      </c>
      <c r="M46" s="230">
        <v>18</v>
      </c>
      <c r="N46" s="233">
        <v>72.099999999999994</v>
      </c>
      <c r="O46" s="230">
        <v>5</v>
      </c>
      <c r="P46" s="241">
        <v>60.1</v>
      </c>
      <c r="Q46" s="194">
        <v>11.8</v>
      </c>
      <c r="R46" s="197">
        <v>42917</v>
      </c>
      <c r="S46" s="194">
        <v>16.5</v>
      </c>
      <c r="T46" s="194">
        <v>4</v>
      </c>
      <c r="U46" s="196">
        <v>8.8000000000000007</v>
      </c>
    </row>
    <row r="47" spans="2:21" x14ac:dyDescent="0.3">
      <c r="B47" s="157" t="s">
        <v>38</v>
      </c>
      <c r="C47" s="230">
        <v>11</v>
      </c>
      <c r="D47" s="233">
        <v>16.7</v>
      </c>
      <c r="E47" s="230">
        <v>8</v>
      </c>
      <c r="F47" s="233">
        <v>12.2</v>
      </c>
      <c r="G47" s="193">
        <v>60</v>
      </c>
      <c r="H47" s="194">
        <v>91.3</v>
      </c>
      <c r="I47" s="193">
        <v>23</v>
      </c>
      <c r="J47" s="212">
        <v>424.1</v>
      </c>
      <c r="K47" s="193">
        <v>117</v>
      </c>
      <c r="L47" s="195">
        <v>1.78</v>
      </c>
      <c r="M47" s="193">
        <v>111</v>
      </c>
      <c r="N47" s="194">
        <v>167.6</v>
      </c>
      <c r="O47" s="230">
        <v>7</v>
      </c>
      <c r="P47" s="241">
        <v>31.7</v>
      </c>
      <c r="Q47" s="194">
        <v>12.2</v>
      </c>
      <c r="R47" s="197">
        <v>45795</v>
      </c>
      <c r="S47" s="194">
        <v>21.1</v>
      </c>
      <c r="T47" s="194">
        <v>6</v>
      </c>
      <c r="U47" s="196">
        <v>9.3000000000000007</v>
      </c>
    </row>
    <row r="48" spans="2:21" x14ac:dyDescent="0.3">
      <c r="B48" s="157" t="s">
        <v>165</v>
      </c>
      <c r="C48" s="230">
        <v>5</v>
      </c>
      <c r="D48" s="233">
        <v>17.5</v>
      </c>
      <c r="E48" s="229"/>
      <c r="F48" s="233">
        <v>14</v>
      </c>
      <c r="G48" s="193">
        <v>20</v>
      </c>
      <c r="H48" s="194">
        <v>69.8</v>
      </c>
      <c r="I48" s="229"/>
      <c r="J48" s="237">
        <v>58.9</v>
      </c>
      <c r="K48" s="193">
        <v>41</v>
      </c>
      <c r="L48" s="195">
        <v>1.43</v>
      </c>
      <c r="M48" s="230">
        <v>10</v>
      </c>
      <c r="N48" s="233">
        <v>34.799999999999997</v>
      </c>
      <c r="O48" s="193">
        <v>31</v>
      </c>
      <c r="P48" s="196">
        <v>323.39999999999998</v>
      </c>
      <c r="Q48" s="194">
        <v>15.7</v>
      </c>
      <c r="R48" s="197">
        <v>34182</v>
      </c>
      <c r="S48" s="194">
        <v>17.3</v>
      </c>
      <c r="T48" s="194">
        <v>6.4</v>
      </c>
      <c r="U48" s="196">
        <v>10.3</v>
      </c>
    </row>
    <row r="49" spans="2:21" x14ac:dyDescent="0.3">
      <c r="B49" s="157" t="s">
        <v>39</v>
      </c>
      <c r="C49" s="193">
        <v>0</v>
      </c>
      <c r="D49" s="194">
        <v>0</v>
      </c>
      <c r="E49" s="193">
        <v>0</v>
      </c>
      <c r="F49" s="194">
        <v>0</v>
      </c>
      <c r="G49" s="229"/>
      <c r="H49" s="233">
        <v>30.7</v>
      </c>
      <c r="I49" s="229"/>
      <c r="J49" s="237">
        <v>107.3</v>
      </c>
      <c r="K49" s="193">
        <v>37</v>
      </c>
      <c r="L49" s="195">
        <v>2.84</v>
      </c>
      <c r="M49" s="230">
        <v>7</v>
      </c>
      <c r="N49" s="233">
        <v>55.1</v>
      </c>
      <c r="O49" s="229"/>
      <c r="P49" s="241">
        <v>94.5</v>
      </c>
      <c r="Q49" s="194">
        <v>8.9</v>
      </c>
      <c r="R49" s="197">
        <v>49524</v>
      </c>
      <c r="S49" s="194">
        <v>10.1</v>
      </c>
      <c r="T49" s="194">
        <v>3.3</v>
      </c>
      <c r="U49" s="196">
        <v>6</v>
      </c>
    </row>
    <row r="50" spans="2:21" x14ac:dyDescent="0.3">
      <c r="B50" s="157" t="s">
        <v>40</v>
      </c>
      <c r="C50" s="229"/>
      <c r="D50" s="233">
        <v>10</v>
      </c>
      <c r="E50" s="229"/>
      <c r="F50" s="233">
        <v>3.3</v>
      </c>
      <c r="G50" s="230">
        <v>15</v>
      </c>
      <c r="H50" s="233">
        <v>49.8</v>
      </c>
      <c r="I50" s="229"/>
      <c r="J50" s="237">
        <v>100.4</v>
      </c>
      <c r="K50" s="193">
        <v>30</v>
      </c>
      <c r="L50" s="195">
        <v>1</v>
      </c>
      <c r="M50" s="230">
        <v>10</v>
      </c>
      <c r="N50" s="233">
        <v>33.299999999999997</v>
      </c>
      <c r="O50" s="229"/>
      <c r="P50" s="241">
        <v>20</v>
      </c>
      <c r="Q50" s="194">
        <v>12.1</v>
      </c>
      <c r="R50" s="197">
        <v>52700</v>
      </c>
      <c r="S50" s="194">
        <v>14.1</v>
      </c>
      <c r="T50" s="194">
        <v>4.4000000000000004</v>
      </c>
      <c r="U50" s="196">
        <v>6.1</v>
      </c>
    </row>
    <row r="51" spans="2:21" x14ac:dyDescent="0.3">
      <c r="B51" s="157" t="s">
        <v>41</v>
      </c>
      <c r="C51" s="230">
        <v>12</v>
      </c>
      <c r="D51" s="233">
        <v>10</v>
      </c>
      <c r="E51" s="230">
        <v>13</v>
      </c>
      <c r="F51" s="233">
        <v>10.8</v>
      </c>
      <c r="G51" s="193">
        <v>152</v>
      </c>
      <c r="H51" s="194">
        <v>126.2</v>
      </c>
      <c r="I51" s="193">
        <v>57</v>
      </c>
      <c r="J51" s="212">
        <v>541.6</v>
      </c>
      <c r="K51" s="193">
        <v>288</v>
      </c>
      <c r="L51" s="195">
        <v>2.39</v>
      </c>
      <c r="M51" s="193">
        <v>213</v>
      </c>
      <c r="N51" s="194">
        <v>176.3</v>
      </c>
      <c r="O51" s="193">
        <v>98</v>
      </c>
      <c r="P51" s="196">
        <v>243.4</v>
      </c>
      <c r="Q51" s="194">
        <v>13</v>
      </c>
      <c r="R51" s="197">
        <v>38357</v>
      </c>
      <c r="S51" s="194">
        <v>22.3</v>
      </c>
      <c r="T51" s="194">
        <v>4.0999999999999996</v>
      </c>
      <c r="U51" s="196">
        <v>11.3</v>
      </c>
    </row>
    <row r="52" spans="2:21" x14ac:dyDescent="0.3">
      <c r="B52" s="157" t="s">
        <v>166</v>
      </c>
      <c r="C52" s="230">
        <v>8</v>
      </c>
      <c r="D52" s="233">
        <v>26.3</v>
      </c>
      <c r="E52" s="230">
        <v>6</v>
      </c>
      <c r="F52" s="233">
        <v>19.7</v>
      </c>
      <c r="G52" s="193">
        <v>34</v>
      </c>
      <c r="H52" s="194">
        <v>111.8</v>
      </c>
      <c r="I52" s="230">
        <v>17</v>
      </c>
      <c r="J52" s="237">
        <v>697.9</v>
      </c>
      <c r="K52" s="193">
        <v>138</v>
      </c>
      <c r="L52" s="195">
        <v>4.54</v>
      </c>
      <c r="M52" s="193">
        <v>37</v>
      </c>
      <c r="N52" s="194">
        <v>122.1</v>
      </c>
      <c r="O52" s="229"/>
      <c r="P52" s="241">
        <v>29.7</v>
      </c>
      <c r="Q52" s="194">
        <v>18.5</v>
      </c>
      <c r="R52" s="197">
        <v>37435</v>
      </c>
      <c r="S52" s="194">
        <v>22.3</v>
      </c>
      <c r="T52" s="194">
        <v>6.4</v>
      </c>
      <c r="U52" s="196">
        <v>10.1</v>
      </c>
    </row>
    <row r="53" spans="2:21" x14ac:dyDescent="0.3">
      <c r="B53" s="157" t="s">
        <v>42</v>
      </c>
      <c r="C53" s="193">
        <v>458</v>
      </c>
      <c r="D53" s="194">
        <v>21.7</v>
      </c>
      <c r="E53" s="193">
        <v>492</v>
      </c>
      <c r="F53" s="194">
        <v>23.3</v>
      </c>
      <c r="G53" s="198">
        <v>2219</v>
      </c>
      <c r="H53" s="194">
        <v>105.2</v>
      </c>
      <c r="I53" s="193">
        <v>571</v>
      </c>
      <c r="J53" s="212">
        <v>254.1</v>
      </c>
      <c r="K53" s="198">
        <v>5139</v>
      </c>
      <c r="L53" s="195">
        <v>2.44</v>
      </c>
      <c r="M53" s="193">
        <v>1769</v>
      </c>
      <c r="N53" s="194">
        <v>83.5</v>
      </c>
      <c r="O53" s="198">
        <v>1539</v>
      </c>
      <c r="P53" s="196">
        <v>218</v>
      </c>
      <c r="Q53" s="194">
        <v>9.4</v>
      </c>
      <c r="R53" s="197">
        <v>55134</v>
      </c>
      <c r="S53" s="194">
        <v>14.7</v>
      </c>
      <c r="T53" s="194">
        <v>4.4000000000000004</v>
      </c>
      <c r="U53" s="196">
        <v>8.6999999999999993</v>
      </c>
    </row>
    <row r="54" spans="2:21" x14ac:dyDescent="0.3">
      <c r="B54" s="157" t="s">
        <v>43</v>
      </c>
      <c r="C54" s="193">
        <v>51</v>
      </c>
      <c r="D54" s="194">
        <v>14</v>
      </c>
      <c r="E54" s="193">
        <v>37</v>
      </c>
      <c r="F54" s="194">
        <v>10.199999999999999</v>
      </c>
      <c r="G54" s="193">
        <v>400</v>
      </c>
      <c r="H54" s="194">
        <v>110</v>
      </c>
      <c r="I54" s="193">
        <v>160</v>
      </c>
      <c r="J54" s="212">
        <v>425.6</v>
      </c>
      <c r="K54" s="193">
        <v>1035</v>
      </c>
      <c r="L54" s="195">
        <v>2.85</v>
      </c>
      <c r="M54" s="193">
        <v>553</v>
      </c>
      <c r="N54" s="194">
        <v>151.5</v>
      </c>
      <c r="O54" s="193">
        <v>307</v>
      </c>
      <c r="P54" s="196">
        <v>252.4</v>
      </c>
      <c r="Q54" s="194">
        <v>13.3</v>
      </c>
      <c r="R54" s="197">
        <v>48357</v>
      </c>
      <c r="S54" s="194">
        <v>17.100000000000001</v>
      </c>
      <c r="T54" s="194">
        <v>5.3</v>
      </c>
      <c r="U54" s="196">
        <v>10.7</v>
      </c>
    </row>
    <row r="55" spans="2:21" x14ac:dyDescent="0.3">
      <c r="B55" s="157" t="s">
        <v>44</v>
      </c>
      <c r="C55" s="193">
        <v>335</v>
      </c>
      <c r="D55" s="194">
        <v>49.6</v>
      </c>
      <c r="E55" s="193">
        <v>272</v>
      </c>
      <c r="F55" s="194">
        <v>40.200000000000003</v>
      </c>
      <c r="G55" s="193">
        <v>451</v>
      </c>
      <c r="H55" s="194">
        <v>66.7</v>
      </c>
      <c r="I55" s="193">
        <v>227</v>
      </c>
      <c r="J55" s="212">
        <v>355</v>
      </c>
      <c r="K55" s="198">
        <v>2703</v>
      </c>
      <c r="L55" s="195">
        <v>4</v>
      </c>
      <c r="M55" s="193">
        <v>865</v>
      </c>
      <c r="N55" s="194">
        <v>127.3</v>
      </c>
      <c r="O55" s="198">
        <v>596</v>
      </c>
      <c r="P55" s="196">
        <v>263.10000000000002</v>
      </c>
      <c r="Q55" s="194">
        <v>10.9</v>
      </c>
      <c r="R55" s="197">
        <v>65454</v>
      </c>
      <c r="S55" s="194">
        <v>9.6</v>
      </c>
      <c r="T55" s="194">
        <v>5.3</v>
      </c>
      <c r="U55" s="196">
        <v>6.5</v>
      </c>
    </row>
    <row r="56" spans="2:21" x14ac:dyDescent="0.3">
      <c r="B56" s="157" t="s">
        <v>45</v>
      </c>
      <c r="C56" s="230">
        <v>12</v>
      </c>
      <c r="D56" s="233">
        <v>7.4</v>
      </c>
      <c r="E56" s="230">
        <v>8</v>
      </c>
      <c r="F56" s="233">
        <v>4.9000000000000004</v>
      </c>
      <c r="G56" s="193">
        <v>61</v>
      </c>
      <c r="H56" s="194">
        <v>37.700000000000003</v>
      </c>
      <c r="I56" s="193">
        <v>22</v>
      </c>
      <c r="J56" s="212">
        <v>98.8</v>
      </c>
      <c r="K56" s="193">
        <v>178</v>
      </c>
      <c r="L56" s="195">
        <v>1.1000000000000001</v>
      </c>
      <c r="M56" s="193">
        <v>90</v>
      </c>
      <c r="N56" s="194">
        <v>55.3</v>
      </c>
      <c r="O56" s="193">
        <v>231</v>
      </c>
      <c r="P56" s="196">
        <v>426</v>
      </c>
      <c r="Q56" s="194">
        <v>7.5</v>
      </c>
      <c r="R56" s="197">
        <v>55273</v>
      </c>
      <c r="S56" s="194">
        <v>14.5</v>
      </c>
      <c r="T56" s="194">
        <v>4.8</v>
      </c>
      <c r="U56" s="196">
        <v>7.6</v>
      </c>
    </row>
    <row r="57" spans="2:21" x14ac:dyDescent="0.3">
      <c r="B57" s="157" t="s">
        <v>46</v>
      </c>
      <c r="C57" s="229"/>
      <c r="D57" s="233">
        <v>8.4</v>
      </c>
      <c r="E57" s="193">
        <v>0</v>
      </c>
      <c r="F57" s="194">
        <v>0</v>
      </c>
      <c r="G57" s="229"/>
      <c r="H57" s="233">
        <v>25.3</v>
      </c>
      <c r="I57" s="229"/>
      <c r="J57" s="237">
        <v>107</v>
      </c>
      <c r="K57" s="230">
        <v>11</v>
      </c>
      <c r="L57" s="240">
        <v>0.93</v>
      </c>
      <c r="M57" s="230">
        <v>5</v>
      </c>
      <c r="N57" s="233">
        <v>42.3</v>
      </c>
      <c r="O57" s="193">
        <v>0</v>
      </c>
      <c r="P57" s="196">
        <v>0</v>
      </c>
      <c r="Q57" s="194">
        <v>13.1</v>
      </c>
      <c r="R57" s="197">
        <v>40000</v>
      </c>
      <c r="S57" s="194">
        <v>18.8</v>
      </c>
      <c r="T57" s="194">
        <v>6.9</v>
      </c>
      <c r="U57" s="196">
        <v>14.8</v>
      </c>
    </row>
    <row r="58" spans="2:21" x14ac:dyDescent="0.3">
      <c r="B58" s="157" t="s">
        <v>47</v>
      </c>
      <c r="C58" s="193">
        <v>32</v>
      </c>
      <c r="D58" s="194">
        <v>29.8</v>
      </c>
      <c r="E58" s="193">
        <v>30</v>
      </c>
      <c r="F58" s="194">
        <v>28</v>
      </c>
      <c r="G58" s="193">
        <v>89</v>
      </c>
      <c r="H58" s="194">
        <v>82.9</v>
      </c>
      <c r="I58" s="193">
        <v>47</v>
      </c>
      <c r="J58" s="212">
        <v>492.8</v>
      </c>
      <c r="K58" s="193">
        <v>258</v>
      </c>
      <c r="L58" s="195">
        <v>2.4</v>
      </c>
      <c r="M58" s="193">
        <v>218</v>
      </c>
      <c r="N58" s="194">
        <v>202.4</v>
      </c>
      <c r="O58" s="193">
        <v>108</v>
      </c>
      <c r="P58" s="196">
        <v>300.89999999999998</v>
      </c>
      <c r="Q58" s="194">
        <v>14.8</v>
      </c>
      <c r="R58" s="197">
        <v>47257</v>
      </c>
      <c r="S58" s="194">
        <v>15</v>
      </c>
      <c r="T58" s="194">
        <v>6.4</v>
      </c>
      <c r="U58" s="196">
        <v>8.6</v>
      </c>
    </row>
    <row r="59" spans="2:21" x14ac:dyDescent="0.3">
      <c r="B59" s="157" t="s">
        <v>48</v>
      </c>
      <c r="C59" s="230">
        <v>14</v>
      </c>
      <c r="D59" s="233">
        <v>14.2</v>
      </c>
      <c r="E59" s="230">
        <v>10</v>
      </c>
      <c r="F59" s="233">
        <v>10.199999999999999</v>
      </c>
      <c r="G59" s="193">
        <v>31</v>
      </c>
      <c r="H59" s="194">
        <v>31.5</v>
      </c>
      <c r="I59" s="230">
        <v>10</v>
      </c>
      <c r="J59" s="237">
        <v>116</v>
      </c>
      <c r="K59" s="193">
        <v>203</v>
      </c>
      <c r="L59" s="195">
        <v>2.06</v>
      </c>
      <c r="M59" s="193">
        <v>67</v>
      </c>
      <c r="N59" s="194">
        <v>67.7</v>
      </c>
      <c r="O59" s="193">
        <v>109</v>
      </c>
      <c r="P59" s="196">
        <v>330.2</v>
      </c>
      <c r="Q59" s="194">
        <v>9.4</v>
      </c>
      <c r="R59" s="197">
        <v>58766</v>
      </c>
      <c r="S59" s="194">
        <v>12.6</v>
      </c>
      <c r="T59" s="194">
        <v>2.8</v>
      </c>
      <c r="U59" s="196">
        <v>7.4</v>
      </c>
    </row>
    <row r="60" spans="2:21" x14ac:dyDescent="0.3">
      <c r="B60" s="157" t="s">
        <v>49</v>
      </c>
      <c r="C60" s="230">
        <v>15</v>
      </c>
      <c r="D60" s="233">
        <v>13.1</v>
      </c>
      <c r="E60" s="230">
        <v>13</v>
      </c>
      <c r="F60" s="233">
        <v>11.3</v>
      </c>
      <c r="G60" s="193">
        <v>81</v>
      </c>
      <c r="H60" s="194">
        <v>70.5</v>
      </c>
      <c r="I60" s="193">
        <v>38</v>
      </c>
      <c r="J60" s="212">
        <v>377.7</v>
      </c>
      <c r="K60" s="193">
        <v>310</v>
      </c>
      <c r="L60" s="195">
        <v>2.7</v>
      </c>
      <c r="M60" s="193">
        <v>129</v>
      </c>
      <c r="N60" s="194">
        <v>112.6</v>
      </c>
      <c r="O60" s="193">
        <v>59</v>
      </c>
      <c r="P60" s="196">
        <v>154.6</v>
      </c>
      <c r="Q60" s="194">
        <v>15.3</v>
      </c>
      <c r="R60" s="197">
        <v>44742</v>
      </c>
      <c r="S60" s="194">
        <v>16.8</v>
      </c>
      <c r="T60" s="194">
        <v>6.1</v>
      </c>
      <c r="U60" s="196">
        <v>10.4</v>
      </c>
    </row>
    <row r="61" spans="2:21" x14ac:dyDescent="0.3">
      <c r="B61" s="157" t="s">
        <v>50</v>
      </c>
      <c r="C61" s="229"/>
      <c r="D61" s="233">
        <v>10.199999999999999</v>
      </c>
      <c r="E61" s="229"/>
      <c r="F61" s="233">
        <v>6.8</v>
      </c>
      <c r="G61" s="230">
        <v>8</v>
      </c>
      <c r="H61" s="233">
        <v>27.2</v>
      </c>
      <c r="I61" s="230">
        <v>5</v>
      </c>
      <c r="J61" s="237">
        <v>171.9</v>
      </c>
      <c r="K61" s="230">
        <v>7</v>
      </c>
      <c r="L61" s="240">
        <v>0.24</v>
      </c>
      <c r="M61" s="230">
        <v>18</v>
      </c>
      <c r="N61" s="233">
        <v>61.2</v>
      </c>
      <c r="O61" s="193">
        <v>41</v>
      </c>
      <c r="P61" s="196">
        <v>417.9</v>
      </c>
      <c r="Q61" s="194">
        <v>11.5</v>
      </c>
      <c r="R61" s="197">
        <v>45988</v>
      </c>
      <c r="S61" s="194">
        <v>18.600000000000001</v>
      </c>
      <c r="T61" s="194">
        <v>2.8</v>
      </c>
      <c r="U61" s="196">
        <v>7.8</v>
      </c>
    </row>
    <row r="62" spans="2:21" x14ac:dyDescent="0.3">
      <c r="B62" s="157" t="s">
        <v>51</v>
      </c>
      <c r="C62" s="193">
        <v>67</v>
      </c>
      <c r="D62" s="194">
        <v>37.9</v>
      </c>
      <c r="E62" s="193">
        <v>49</v>
      </c>
      <c r="F62" s="194">
        <v>27.7</v>
      </c>
      <c r="G62" s="193">
        <v>121</v>
      </c>
      <c r="H62" s="194">
        <v>68.400000000000006</v>
      </c>
      <c r="I62" s="193">
        <v>44</v>
      </c>
      <c r="J62" s="212">
        <v>250.6</v>
      </c>
      <c r="K62" s="193">
        <v>705</v>
      </c>
      <c r="L62" s="195">
        <v>3.99</v>
      </c>
      <c r="M62" s="193">
        <v>210</v>
      </c>
      <c r="N62" s="194">
        <v>116.4</v>
      </c>
      <c r="O62" s="193">
        <v>39</v>
      </c>
      <c r="P62" s="196">
        <v>64.900000000000006</v>
      </c>
      <c r="Q62" s="194">
        <v>10.5</v>
      </c>
      <c r="R62" s="197">
        <v>64196</v>
      </c>
      <c r="S62" s="194">
        <v>11</v>
      </c>
      <c r="T62" s="194">
        <v>3.8</v>
      </c>
      <c r="U62" s="196">
        <v>6.3</v>
      </c>
    </row>
    <row r="63" spans="2:21" x14ac:dyDescent="0.3">
      <c r="B63" s="157" t="s">
        <v>52</v>
      </c>
      <c r="C63" s="229"/>
      <c r="D63" s="233">
        <v>8.4</v>
      </c>
      <c r="E63" s="229"/>
      <c r="F63" s="233">
        <v>5.6</v>
      </c>
      <c r="G63" s="230">
        <v>13</v>
      </c>
      <c r="H63" s="233">
        <v>36.299999999999997</v>
      </c>
      <c r="I63" s="230">
        <v>5</v>
      </c>
      <c r="J63" s="237">
        <v>167.6</v>
      </c>
      <c r="K63" s="193">
        <v>61</v>
      </c>
      <c r="L63" s="195">
        <v>1.7</v>
      </c>
      <c r="M63" s="193">
        <v>75</v>
      </c>
      <c r="N63" s="194">
        <v>211.3</v>
      </c>
      <c r="O63" s="193">
        <v>79</v>
      </c>
      <c r="P63" s="196">
        <v>667.8</v>
      </c>
      <c r="Q63" s="194">
        <v>10.6</v>
      </c>
      <c r="R63" s="197">
        <v>45930</v>
      </c>
      <c r="S63" s="194">
        <v>15.4</v>
      </c>
      <c r="T63" s="194">
        <v>1.9</v>
      </c>
      <c r="U63" s="196">
        <v>7.6</v>
      </c>
    </row>
    <row r="64" spans="2:21" x14ac:dyDescent="0.3">
      <c r="B64" s="157" t="s">
        <v>53</v>
      </c>
      <c r="C64" s="230">
        <v>8</v>
      </c>
      <c r="D64" s="233">
        <v>17.899999999999999</v>
      </c>
      <c r="E64" s="230">
        <v>7</v>
      </c>
      <c r="F64" s="233">
        <v>15.6</v>
      </c>
      <c r="G64" s="193">
        <v>81</v>
      </c>
      <c r="H64" s="194">
        <v>180.9</v>
      </c>
      <c r="I64" s="193">
        <v>40</v>
      </c>
      <c r="J64" s="212">
        <v>887.7</v>
      </c>
      <c r="K64" s="193">
        <v>74</v>
      </c>
      <c r="L64" s="195">
        <v>1.65</v>
      </c>
      <c r="M64" s="193">
        <v>34</v>
      </c>
      <c r="N64" s="194">
        <v>78.599999999999994</v>
      </c>
      <c r="O64" s="193">
        <v>69</v>
      </c>
      <c r="P64" s="196">
        <v>478.7</v>
      </c>
      <c r="Q64" s="194">
        <v>13.3</v>
      </c>
      <c r="R64" s="197">
        <v>46992</v>
      </c>
      <c r="S64" s="194">
        <v>16.2</v>
      </c>
      <c r="T64" s="194">
        <v>1.9</v>
      </c>
      <c r="U64" s="196">
        <v>8.8000000000000007</v>
      </c>
    </row>
    <row r="65" spans="2:21" x14ac:dyDescent="0.3">
      <c r="B65" s="157" t="s">
        <v>54</v>
      </c>
      <c r="C65" s="229"/>
      <c r="D65" s="233">
        <v>2.2000000000000002</v>
      </c>
      <c r="E65" s="193">
        <v>0</v>
      </c>
      <c r="F65" s="194">
        <v>0</v>
      </c>
      <c r="G65" s="230">
        <v>12</v>
      </c>
      <c r="H65" s="233">
        <v>26.5</v>
      </c>
      <c r="I65" s="229"/>
      <c r="J65" s="237">
        <v>27.7</v>
      </c>
      <c r="K65" s="193">
        <v>48</v>
      </c>
      <c r="L65" s="195">
        <v>1.06</v>
      </c>
      <c r="M65" s="193">
        <v>37</v>
      </c>
      <c r="N65" s="194">
        <v>81.7</v>
      </c>
      <c r="O65" s="193">
        <v>30</v>
      </c>
      <c r="P65" s="196">
        <v>198.7</v>
      </c>
      <c r="Q65" s="194">
        <v>11.8</v>
      </c>
      <c r="R65" s="197">
        <v>42746</v>
      </c>
      <c r="S65" s="194">
        <v>12.8</v>
      </c>
      <c r="T65" s="194">
        <v>5.2</v>
      </c>
      <c r="U65" s="196">
        <v>8.3000000000000007</v>
      </c>
    </row>
    <row r="66" spans="2:21" x14ac:dyDescent="0.3">
      <c r="B66" s="157" t="s">
        <v>167</v>
      </c>
      <c r="C66" s="230">
        <v>10</v>
      </c>
      <c r="D66" s="233">
        <v>27.5</v>
      </c>
      <c r="E66" s="230">
        <v>9</v>
      </c>
      <c r="F66" s="233">
        <v>24.7</v>
      </c>
      <c r="G66" s="230">
        <v>19</v>
      </c>
      <c r="H66" s="233">
        <v>52.2</v>
      </c>
      <c r="I66" s="230">
        <v>11</v>
      </c>
      <c r="J66" s="237">
        <v>358.4</v>
      </c>
      <c r="K66" s="193">
        <v>106</v>
      </c>
      <c r="L66" s="195">
        <v>2.91</v>
      </c>
      <c r="M66" s="193">
        <v>39</v>
      </c>
      <c r="N66" s="194">
        <v>107.3</v>
      </c>
      <c r="O66" s="193">
        <v>25</v>
      </c>
      <c r="P66" s="196">
        <v>206.4</v>
      </c>
      <c r="Q66" s="194">
        <v>15.6</v>
      </c>
      <c r="R66" s="197">
        <v>43636</v>
      </c>
      <c r="S66" s="194">
        <v>14.2</v>
      </c>
      <c r="T66" s="194">
        <v>4.3</v>
      </c>
      <c r="U66" s="196">
        <v>8.1</v>
      </c>
    </row>
    <row r="67" spans="2:21" x14ac:dyDescent="0.3">
      <c r="B67" s="157" t="s">
        <v>55</v>
      </c>
      <c r="C67" s="231">
        <v>11</v>
      </c>
      <c r="D67" s="234">
        <v>41.9</v>
      </c>
      <c r="E67" s="236">
        <v>9</v>
      </c>
      <c r="F67" s="234">
        <v>34.299999999999997</v>
      </c>
      <c r="G67" s="201">
        <v>22</v>
      </c>
      <c r="H67" s="200">
        <v>83.8</v>
      </c>
      <c r="I67" s="236">
        <v>9</v>
      </c>
      <c r="J67" s="238">
        <v>422.5</v>
      </c>
      <c r="K67" s="201">
        <v>32</v>
      </c>
      <c r="L67" s="202">
        <v>1.22</v>
      </c>
      <c r="M67" s="201">
        <v>43</v>
      </c>
      <c r="N67" s="200">
        <v>163</v>
      </c>
      <c r="O67" s="201">
        <v>33</v>
      </c>
      <c r="P67" s="203">
        <v>375.2</v>
      </c>
      <c r="Q67" s="204">
        <v>13.5</v>
      </c>
      <c r="R67" s="205">
        <v>47569</v>
      </c>
      <c r="S67" s="200">
        <v>17</v>
      </c>
      <c r="T67" s="200">
        <v>6</v>
      </c>
      <c r="U67" s="203">
        <v>9.1999999999999993</v>
      </c>
    </row>
    <row r="68" spans="2:21" x14ac:dyDescent="0.3">
      <c r="B68" s="157" t="s">
        <v>56</v>
      </c>
      <c r="C68" s="230">
        <v>17</v>
      </c>
      <c r="D68" s="233">
        <v>19.899999999999999</v>
      </c>
      <c r="E68" s="230">
        <v>15</v>
      </c>
      <c r="F68" s="233">
        <v>17.5</v>
      </c>
      <c r="G68" s="193">
        <v>82</v>
      </c>
      <c r="H68" s="194">
        <v>95.9</v>
      </c>
      <c r="I68" s="193">
        <v>33</v>
      </c>
      <c r="J68" s="212">
        <v>401.3</v>
      </c>
      <c r="K68" s="193">
        <v>135</v>
      </c>
      <c r="L68" s="195">
        <v>1.58</v>
      </c>
      <c r="M68" s="193">
        <v>165</v>
      </c>
      <c r="N68" s="194">
        <v>193.5</v>
      </c>
      <c r="O68" s="193">
        <v>323</v>
      </c>
      <c r="P68" s="196">
        <v>1136.4000000000001</v>
      </c>
      <c r="Q68" s="194">
        <v>12</v>
      </c>
      <c r="R68" s="197">
        <v>48784</v>
      </c>
      <c r="S68" s="194">
        <v>17.3</v>
      </c>
      <c r="T68" s="194">
        <v>4.5999999999999996</v>
      </c>
      <c r="U68" s="196">
        <v>6.9</v>
      </c>
    </row>
    <row r="69" spans="2:21" x14ac:dyDescent="0.3">
      <c r="B69" s="157" t="s">
        <v>57</v>
      </c>
      <c r="C69" s="230">
        <v>10</v>
      </c>
      <c r="D69" s="233">
        <v>14.5</v>
      </c>
      <c r="E69" s="230">
        <v>8</v>
      </c>
      <c r="F69" s="233">
        <v>11.6</v>
      </c>
      <c r="G69" s="193">
        <v>103</v>
      </c>
      <c r="H69" s="194">
        <v>149.69999999999999</v>
      </c>
      <c r="I69" s="193">
        <v>38</v>
      </c>
      <c r="J69" s="212">
        <v>617.4</v>
      </c>
      <c r="K69" s="193">
        <v>128</v>
      </c>
      <c r="L69" s="195">
        <v>1.86</v>
      </c>
      <c r="M69" s="193">
        <v>53</v>
      </c>
      <c r="N69" s="194">
        <v>77.099999999999994</v>
      </c>
      <c r="O69" s="230">
        <v>14</v>
      </c>
      <c r="P69" s="241">
        <v>61.1</v>
      </c>
      <c r="Q69" s="194">
        <v>22.4</v>
      </c>
      <c r="R69" s="197">
        <v>41643</v>
      </c>
      <c r="S69" s="194">
        <v>18.600000000000001</v>
      </c>
      <c r="T69" s="194">
        <v>4.2</v>
      </c>
      <c r="U69" s="196">
        <v>14.6</v>
      </c>
    </row>
    <row r="70" spans="2:21" x14ac:dyDescent="0.3">
      <c r="B70" s="157" t="s">
        <v>58</v>
      </c>
      <c r="C70" s="193">
        <v>0</v>
      </c>
      <c r="D70" s="194">
        <v>0</v>
      </c>
      <c r="E70" s="193">
        <v>0</v>
      </c>
      <c r="F70" s="194">
        <v>0</v>
      </c>
      <c r="G70" s="230">
        <v>5</v>
      </c>
      <c r="H70" s="233">
        <v>46.2</v>
      </c>
      <c r="I70" s="229"/>
      <c r="J70" s="237">
        <v>116</v>
      </c>
      <c r="K70" s="230">
        <v>12</v>
      </c>
      <c r="L70" s="240">
        <v>1.1100000000000001</v>
      </c>
      <c r="M70" s="230">
        <v>10</v>
      </c>
      <c r="N70" s="233">
        <v>93.7</v>
      </c>
      <c r="O70" s="193">
        <v>0</v>
      </c>
      <c r="P70" s="196">
        <v>0</v>
      </c>
      <c r="Q70" s="194">
        <v>11.6</v>
      </c>
      <c r="R70" s="197">
        <v>47298</v>
      </c>
      <c r="S70" s="194">
        <v>10.1</v>
      </c>
      <c r="T70" s="194">
        <v>2.5</v>
      </c>
      <c r="U70" s="196">
        <v>11.2</v>
      </c>
    </row>
    <row r="71" spans="2:21" x14ac:dyDescent="0.3">
      <c r="B71" s="157" t="s">
        <v>59</v>
      </c>
      <c r="C71" s="230">
        <v>10</v>
      </c>
      <c r="D71" s="233">
        <v>13</v>
      </c>
      <c r="E71" s="230">
        <v>8</v>
      </c>
      <c r="F71" s="233">
        <v>10.4</v>
      </c>
      <c r="G71" s="193">
        <v>52</v>
      </c>
      <c r="H71" s="194">
        <v>67.8</v>
      </c>
      <c r="I71" s="193">
        <v>20</v>
      </c>
      <c r="J71" s="212">
        <v>297</v>
      </c>
      <c r="K71" s="193">
        <v>119</v>
      </c>
      <c r="L71" s="195">
        <v>1.55</v>
      </c>
      <c r="M71" s="193">
        <v>106</v>
      </c>
      <c r="N71" s="194">
        <v>137</v>
      </c>
      <c r="O71" s="193">
        <v>28</v>
      </c>
      <c r="P71" s="196">
        <v>108.6</v>
      </c>
      <c r="Q71" s="194">
        <v>12.7</v>
      </c>
      <c r="R71" s="197">
        <v>47171</v>
      </c>
      <c r="S71" s="194">
        <v>16.899999999999999</v>
      </c>
      <c r="T71" s="194">
        <v>4.9000000000000004</v>
      </c>
      <c r="U71" s="196">
        <v>8.5</v>
      </c>
    </row>
    <row r="72" spans="2:21" x14ac:dyDescent="0.3">
      <c r="B72" s="157" t="s">
        <v>60</v>
      </c>
      <c r="C72" s="230">
        <v>5</v>
      </c>
      <c r="D72" s="233">
        <v>12.8</v>
      </c>
      <c r="E72" s="230">
        <v>6</v>
      </c>
      <c r="F72" s="233">
        <v>15.3</v>
      </c>
      <c r="G72" s="193">
        <v>84</v>
      </c>
      <c r="H72" s="194">
        <v>214.2</v>
      </c>
      <c r="I72" s="193">
        <v>34</v>
      </c>
      <c r="J72" s="212">
        <v>864</v>
      </c>
      <c r="K72" s="193">
        <v>137</v>
      </c>
      <c r="L72" s="195">
        <v>3.49</v>
      </c>
      <c r="M72" s="193">
        <v>84</v>
      </c>
      <c r="N72" s="194">
        <v>220.6</v>
      </c>
      <c r="O72" s="193">
        <v>47</v>
      </c>
      <c r="P72" s="196">
        <v>370.3</v>
      </c>
      <c r="Q72" s="194">
        <v>24.3</v>
      </c>
      <c r="R72" s="197">
        <v>35357</v>
      </c>
      <c r="S72" s="194">
        <v>25.3</v>
      </c>
      <c r="T72" s="194">
        <v>8.9</v>
      </c>
      <c r="U72" s="196">
        <v>12.8</v>
      </c>
    </row>
    <row r="73" spans="2:21" x14ac:dyDescent="0.3">
      <c r="B73" s="157" t="s">
        <v>61</v>
      </c>
      <c r="C73" s="230">
        <v>5</v>
      </c>
      <c r="D73" s="233">
        <v>10.5</v>
      </c>
      <c r="E73" s="229"/>
      <c r="F73" s="233">
        <v>8.4</v>
      </c>
      <c r="G73" s="193">
        <v>91</v>
      </c>
      <c r="H73" s="194">
        <v>190.2</v>
      </c>
      <c r="I73" s="193">
        <v>38</v>
      </c>
      <c r="J73" s="212">
        <v>793.7</v>
      </c>
      <c r="K73" s="193">
        <v>45</v>
      </c>
      <c r="L73" s="195">
        <v>0.94</v>
      </c>
      <c r="M73" s="193">
        <v>25</v>
      </c>
      <c r="N73" s="194">
        <v>53.5</v>
      </c>
      <c r="O73" s="193">
        <v>0</v>
      </c>
      <c r="P73" s="196">
        <v>0</v>
      </c>
      <c r="Q73" s="194">
        <v>14.6</v>
      </c>
      <c r="R73" s="197">
        <v>58010</v>
      </c>
      <c r="S73" s="194">
        <v>12</v>
      </c>
      <c r="T73" s="194">
        <v>4.3</v>
      </c>
      <c r="U73" s="196">
        <v>10.6</v>
      </c>
    </row>
    <row r="74" spans="2:21" x14ac:dyDescent="0.3">
      <c r="B74" s="157" t="s">
        <v>62</v>
      </c>
      <c r="C74" s="229"/>
      <c r="D74" s="233">
        <v>11.5</v>
      </c>
      <c r="E74" s="229"/>
      <c r="F74" s="233">
        <v>3.8</v>
      </c>
      <c r="G74" s="230">
        <v>10</v>
      </c>
      <c r="H74" s="233">
        <v>38.5</v>
      </c>
      <c r="I74" s="229"/>
      <c r="J74" s="237">
        <v>152.69999999999999</v>
      </c>
      <c r="K74" s="193">
        <v>47</v>
      </c>
      <c r="L74" s="195">
        <v>1.81</v>
      </c>
      <c r="M74" s="193">
        <v>20</v>
      </c>
      <c r="N74" s="194">
        <v>76.900000000000006</v>
      </c>
      <c r="O74" s="230">
        <v>13</v>
      </c>
      <c r="P74" s="241">
        <v>149.9</v>
      </c>
      <c r="Q74" s="194">
        <v>10.7</v>
      </c>
      <c r="R74" s="197">
        <v>43966</v>
      </c>
      <c r="S74" s="194">
        <v>13.5</v>
      </c>
      <c r="T74" s="194">
        <v>2.2999999999999998</v>
      </c>
      <c r="U74" s="196">
        <v>6.9</v>
      </c>
    </row>
    <row r="75" spans="2:21" x14ac:dyDescent="0.3">
      <c r="B75" s="157" t="s">
        <v>63</v>
      </c>
      <c r="C75" s="230">
        <v>9</v>
      </c>
      <c r="D75" s="233">
        <v>26.2</v>
      </c>
      <c r="E75" s="230">
        <v>7</v>
      </c>
      <c r="F75" s="233">
        <v>20.399999999999999</v>
      </c>
      <c r="G75" s="193">
        <v>23</v>
      </c>
      <c r="H75" s="194">
        <v>66.900000000000006</v>
      </c>
      <c r="I75" s="230">
        <v>13</v>
      </c>
      <c r="J75" s="237">
        <v>460.8</v>
      </c>
      <c r="K75" s="193">
        <v>99</v>
      </c>
      <c r="L75" s="195">
        <v>2.88</v>
      </c>
      <c r="M75" s="193">
        <v>34</v>
      </c>
      <c r="N75" s="194">
        <v>100.3</v>
      </c>
      <c r="O75" s="193">
        <v>30</v>
      </c>
      <c r="P75" s="196">
        <v>265.60000000000002</v>
      </c>
      <c r="Q75" s="194">
        <v>14.8</v>
      </c>
      <c r="R75" s="197">
        <v>46757</v>
      </c>
      <c r="S75" s="194">
        <v>16.3</v>
      </c>
      <c r="T75" s="194">
        <v>3.8</v>
      </c>
      <c r="U75" s="196">
        <v>7.4</v>
      </c>
    </row>
    <row r="76" spans="2:21" x14ac:dyDescent="0.3">
      <c r="B76" s="157" t="s">
        <v>64</v>
      </c>
      <c r="C76" s="230">
        <v>6</v>
      </c>
      <c r="D76" s="233">
        <v>9.6999999999999993</v>
      </c>
      <c r="E76" s="229"/>
      <c r="F76" s="233">
        <v>6.5</v>
      </c>
      <c r="G76" s="193">
        <v>39</v>
      </c>
      <c r="H76" s="194">
        <v>63.2</v>
      </c>
      <c r="I76" s="230">
        <v>12</v>
      </c>
      <c r="J76" s="237">
        <v>255.9</v>
      </c>
      <c r="K76" s="193">
        <v>95</v>
      </c>
      <c r="L76" s="195">
        <v>1.54</v>
      </c>
      <c r="M76" s="193">
        <v>32</v>
      </c>
      <c r="N76" s="194">
        <v>51.5</v>
      </c>
      <c r="O76" s="193">
        <v>24</v>
      </c>
      <c r="P76" s="196">
        <v>115.9</v>
      </c>
      <c r="Q76" s="194">
        <v>21.9</v>
      </c>
      <c r="R76" s="197">
        <v>39003</v>
      </c>
      <c r="S76" s="194">
        <v>23.3</v>
      </c>
      <c r="T76" s="194">
        <v>4.0999999999999996</v>
      </c>
      <c r="U76" s="196">
        <v>15.5</v>
      </c>
    </row>
    <row r="77" spans="2:21" x14ac:dyDescent="0.3">
      <c r="B77" s="157" t="s">
        <v>65</v>
      </c>
      <c r="C77" s="230">
        <v>12</v>
      </c>
      <c r="D77" s="233">
        <v>23.5</v>
      </c>
      <c r="E77" s="230">
        <v>8</v>
      </c>
      <c r="F77" s="233">
        <v>15.7</v>
      </c>
      <c r="G77" s="193">
        <v>28</v>
      </c>
      <c r="H77" s="194">
        <v>54.8</v>
      </c>
      <c r="I77" s="230">
        <v>7</v>
      </c>
      <c r="J77" s="237">
        <v>161.4</v>
      </c>
      <c r="K77" s="193">
        <v>120</v>
      </c>
      <c r="L77" s="195">
        <v>2.35</v>
      </c>
      <c r="M77" s="193">
        <v>39</v>
      </c>
      <c r="N77" s="194">
        <v>77.900000000000006</v>
      </c>
      <c r="O77" s="193">
        <v>52</v>
      </c>
      <c r="P77" s="196">
        <v>311.5</v>
      </c>
      <c r="Q77" s="194">
        <v>21.3</v>
      </c>
      <c r="R77" s="197">
        <v>38679</v>
      </c>
      <c r="S77" s="194">
        <v>22.2</v>
      </c>
      <c r="T77" s="194">
        <v>6.4</v>
      </c>
      <c r="U77" s="196">
        <v>12.3</v>
      </c>
    </row>
    <row r="78" spans="2:21" x14ac:dyDescent="0.3">
      <c r="B78" s="157" t="s">
        <v>66</v>
      </c>
      <c r="C78" s="193">
        <v>29</v>
      </c>
      <c r="D78" s="194">
        <v>16.600000000000001</v>
      </c>
      <c r="E78" s="193">
        <v>40</v>
      </c>
      <c r="F78" s="194">
        <v>22.9</v>
      </c>
      <c r="G78" s="193">
        <v>119</v>
      </c>
      <c r="H78" s="194">
        <v>68</v>
      </c>
      <c r="I78" s="193">
        <v>32</v>
      </c>
      <c r="J78" s="212">
        <v>203.1</v>
      </c>
      <c r="K78" s="193">
        <v>288</v>
      </c>
      <c r="L78" s="195">
        <v>1.65</v>
      </c>
      <c r="M78" s="193">
        <v>134</v>
      </c>
      <c r="N78" s="194">
        <v>76.400000000000006</v>
      </c>
      <c r="O78" s="193">
        <v>244</v>
      </c>
      <c r="P78" s="196">
        <v>417.4</v>
      </c>
      <c r="Q78" s="194">
        <v>12.9</v>
      </c>
      <c r="R78" s="197">
        <v>50813</v>
      </c>
      <c r="S78" s="194">
        <v>13.5</v>
      </c>
      <c r="T78" s="194">
        <v>3.8</v>
      </c>
      <c r="U78" s="196">
        <v>9.6999999999999993</v>
      </c>
    </row>
    <row r="79" spans="2:21" x14ac:dyDescent="0.3">
      <c r="B79" s="157" t="s">
        <v>67</v>
      </c>
      <c r="C79" s="229"/>
      <c r="D79" s="233">
        <v>1.5</v>
      </c>
      <c r="E79" s="229"/>
      <c r="F79" s="233">
        <v>1.5</v>
      </c>
      <c r="G79" s="193">
        <v>99</v>
      </c>
      <c r="H79" s="194">
        <v>149.69999999999999</v>
      </c>
      <c r="I79" s="193">
        <v>56</v>
      </c>
      <c r="J79" s="212">
        <v>557</v>
      </c>
      <c r="K79" s="193">
        <v>105</v>
      </c>
      <c r="L79" s="195">
        <v>1.59</v>
      </c>
      <c r="M79" s="193">
        <v>46</v>
      </c>
      <c r="N79" s="194">
        <v>70.5</v>
      </c>
      <c r="O79" s="193">
        <v>76</v>
      </c>
      <c r="P79" s="196">
        <v>349.5</v>
      </c>
      <c r="Q79" s="194">
        <v>7.7</v>
      </c>
      <c r="R79" s="197">
        <v>44232</v>
      </c>
      <c r="S79" s="194">
        <v>22</v>
      </c>
      <c r="T79" s="194">
        <v>2.9</v>
      </c>
      <c r="U79" s="196">
        <v>7.7</v>
      </c>
    </row>
    <row r="80" spans="2:21" x14ac:dyDescent="0.3">
      <c r="B80" s="157" t="s">
        <v>68</v>
      </c>
      <c r="C80" s="229"/>
      <c r="D80" s="233">
        <v>3.2</v>
      </c>
      <c r="E80" s="193">
        <v>0</v>
      </c>
      <c r="F80" s="194">
        <v>0</v>
      </c>
      <c r="G80" s="230">
        <v>16</v>
      </c>
      <c r="H80" s="233">
        <v>50.8</v>
      </c>
      <c r="I80" s="230">
        <v>7</v>
      </c>
      <c r="J80" s="237">
        <v>295.10000000000002</v>
      </c>
      <c r="K80" s="193">
        <v>59</v>
      </c>
      <c r="L80" s="195">
        <v>1.87</v>
      </c>
      <c r="M80" s="230">
        <v>12</v>
      </c>
      <c r="N80" s="233">
        <v>38.4</v>
      </c>
      <c r="O80" s="229"/>
      <c r="P80" s="241">
        <v>28.8</v>
      </c>
      <c r="Q80" s="194">
        <v>16.899999999999999</v>
      </c>
      <c r="R80" s="197">
        <v>33601</v>
      </c>
      <c r="S80" s="194">
        <v>23.8</v>
      </c>
      <c r="T80" s="194">
        <v>3.5</v>
      </c>
      <c r="U80" s="196">
        <v>14.1</v>
      </c>
    </row>
    <row r="81" spans="2:21" x14ac:dyDescent="0.3">
      <c r="B81" s="157" t="s">
        <v>69</v>
      </c>
      <c r="C81" s="230">
        <v>5</v>
      </c>
      <c r="D81" s="233">
        <v>12.2</v>
      </c>
      <c r="E81" s="229"/>
      <c r="F81" s="233">
        <v>7.3</v>
      </c>
      <c r="G81" s="230">
        <v>9</v>
      </c>
      <c r="H81" s="233">
        <v>22</v>
      </c>
      <c r="I81" s="229"/>
      <c r="J81" s="237">
        <v>109.1</v>
      </c>
      <c r="K81" s="193">
        <v>35</v>
      </c>
      <c r="L81" s="195">
        <v>0.86</v>
      </c>
      <c r="M81" s="230">
        <v>18</v>
      </c>
      <c r="N81" s="233">
        <v>44.3</v>
      </c>
      <c r="O81" s="230">
        <v>10</v>
      </c>
      <c r="P81" s="241">
        <v>73.900000000000006</v>
      </c>
      <c r="Q81" s="194">
        <v>10.1</v>
      </c>
      <c r="R81" s="197">
        <v>61687</v>
      </c>
      <c r="S81" s="194">
        <v>7.4</v>
      </c>
      <c r="T81" s="194">
        <v>2</v>
      </c>
      <c r="U81" s="196">
        <v>3.5</v>
      </c>
    </row>
    <row r="82" spans="2:21" x14ac:dyDescent="0.3">
      <c r="B82" s="157" t="s">
        <v>168</v>
      </c>
      <c r="C82" s="229"/>
      <c r="D82" s="233">
        <v>11</v>
      </c>
      <c r="E82" s="229"/>
      <c r="F82" s="233">
        <v>3.7</v>
      </c>
      <c r="G82" s="193">
        <v>23</v>
      </c>
      <c r="H82" s="194">
        <v>84.3</v>
      </c>
      <c r="I82" s="230">
        <v>9</v>
      </c>
      <c r="J82" s="237">
        <v>511.7</v>
      </c>
      <c r="K82" s="193">
        <v>27</v>
      </c>
      <c r="L82" s="195">
        <v>0.99</v>
      </c>
      <c r="M82" s="230">
        <v>14</v>
      </c>
      <c r="N82" s="233">
        <v>51.4</v>
      </c>
      <c r="O82" s="229"/>
      <c r="P82" s="241">
        <v>44</v>
      </c>
      <c r="Q82" s="194">
        <v>17.7</v>
      </c>
      <c r="R82" s="197">
        <v>31947</v>
      </c>
      <c r="S82" s="194">
        <v>29.6</v>
      </c>
      <c r="T82" s="194">
        <v>5.6</v>
      </c>
      <c r="U82" s="196">
        <v>12.4</v>
      </c>
    </row>
    <row r="83" spans="2:21" x14ac:dyDescent="0.3">
      <c r="B83" s="157" t="s">
        <v>70</v>
      </c>
      <c r="C83" s="230">
        <v>7</v>
      </c>
      <c r="D83" s="233">
        <v>14.7</v>
      </c>
      <c r="E83" s="230">
        <v>9</v>
      </c>
      <c r="F83" s="233">
        <v>18.899999999999999</v>
      </c>
      <c r="G83" s="193">
        <v>34</v>
      </c>
      <c r="H83" s="194">
        <v>71.3</v>
      </c>
      <c r="I83" s="230">
        <v>5</v>
      </c>
      <c r="J83" s="237">
        <v>119</v>
      </c>
      <c r="K83" s="193">
        <v>76</v>
      </c>
      <c r="L83" s="195">
        <v>1.59</v>
      </c>
      <c r="M83" s="193">
        <v>52</v>
      </c>
      <c r="N83" s="194">
        <v>111.1</v>
      </c>
      <c r="O83" s="193">
        <v>61</v>
      </c>
      <c r="P83" s="196">
        <v>391</v>
      </c>
      <c r="Q83" s="194">
        <v>22.2</v>
      </c>
      <c r="R83" s="197">
        <v>33859</v>
      </c>
      <c r="S83" s="194">
        <v>27.4</v>
      </c>
      <c r="T83" s="194">
        <v>7.9</v>
      </c>
      <c r="U83" s="196">
        <v>11.1</v>
      </c>
    </row>
    <row r="84" spans="2:21" x14ac:dyDescent="0.3">
      <c r="B84" s="157" t="s">
        <v>71</v>
      </c>
      <c r="C84" s="230">
        <v>12</v>
      </c>
      <c r="D84" s="233">
        <v>20.9</v>
      </c>
      <c r="E84" s="230">
        <v>11</v>
      </c>
      <c r="F84" s="233">
        <v>19.100000000000001</v>
      </c>
      <c r="G84" s="193">
        <v>34</v>
      </c>
      <c r="H84" s="194">
        <v>59.2</v>
      </c>
      <c r="I84" s="230">
        <v>19</v>
      </c>
      <c r="J84" s="237">
        <v>378.8</v>
      </c>
      <c r="K84" s="193">
        <v>87</v>
      </c>
      <c r="L84" s="195">
        <v>1.51</v>
      </c>
      <c r="M84" s="193">
        <v>78</v>
      </c>
      <c r="N84" s="194">
        <v>135.5</v>
      </c>
      <c r="O84" s="193">
        <v>155</v>
      </c>
      <c r="P84" s="196">
        <v>807.5</v>
      </c>
      <c r="Q84" s="194">
        <v>12.3</v>
      </c>
      <c r="R84" s="197">
        <v>55863</v>
      </c>
      <c r="S84" s="194">
        <v>7.4</v>
      </c>
      <c r="T84" s="194">
        <v>3.9</v>
      </c>
      <c r="U84" s="196">
        <v>5.2</v>
      </c>
    </row>
    <row r="85" spans="2:21" x14ac:dyDescent="0.3">
      <c r="B85" s="157" t="s">
        <v>72</v>
      </c>
      <c r="C85" s="230">
        <v>15</v>
      </c>
      <c r="D85" s="233">
        <v>11.8</v>
      </c>
      <c r="E85" s="230">
        <v>13</v>
      </c>
      <c r="F85" s="233">
        <v>10.199999999999999</v>
      </c>
      <c r="G85" s="193">
        <v>76</v>
      </c>
      <c r="H85" s="194">
        <v>59.7</v>
      </c>
      <c r="I85" s="193">
        <v>24</v>
      </c>
      <c r="J85" s="212">
        <v>195.6</v>
      </c>
      <c r="K85" s="193">
        <v>199</v>
      </c>
      <c r="L85" s="195">
        <v>1.56</v>
      </c>
      <c r="M85" s="193">
        <v>139</v>
      </c>
      <c r="N85" s="194">
        <v>109</v>
      </c>
      <c r="O85" s="193">
        <v>246</v>
      </c>
      <c r="P85" s="196">
        <v>579</v>
      </c>
      <c r="Q85" s="194">
        <v>13.5</v>
      </c>
      <c r="R85" s="197">
        <v>46157</v>
      </c>
      <c r="S85" s="194">
        <v>16.399999999999999</v>
      </c>
      <c r="T85" s="194">
        <v>6</v>
      </c>
      <c r="U85" s="196">
        <v>11.2</v>
      </c>
    </row>
    <row r="86" spans="2:21" x14ac:dyDescent="0.3">
      <c r="B86" s="157" t="s">
        <v>73</v>
      </c>
      <c r="C86" s="193">
        <v>55</v>
      </c>
      <c r="D86" s="194">
        <v>41.1</v>
      </c>
      <c r="E86" s="193">
        <v>52</v>
      </c>
      <c r="F86" s="194">
        <v>38.9</v>
      </c>
      <c r="G86" s="193">
        <v>124</v>
      </c>
      <c r="H86" s="194">
        <v>92.7</v>
      </c>
      <c r="I86" s="193">
        <v>70</v>
      </c>
      <c r="J86" s="212">
        <v>448.7</v>
      </c>
      <c r="K86" s="193">
        <v>526</v>
      </c>
      <c r="L86" s="195">
        <v>3.93</v>
      </c>
      <c r="M86" s="193">
        <v>195</v>
      </c>
      <c r="N86" s="194">
        <v>146.4</v>
      </c>
      <c r="O86" s="193">
        <v>260</v>
      </c>
      <c r="P86" s="196">
        <v>585.4</v>
      </c>
      <c r="Q86" s="194">
        <v>11.7</v>
      </c>
      <c r="R86" s="197">
        <v>44154</v>
      </c>
      <c r="S86" s="194">
        <v>20.6</v>
      </c>
      <c r="T86" s="194">
        <v>5.2</v>
      </c>
      <c r="U86" s="196">
        <v>6.6</v>
      </c>
    </row>
    <row r="87" spans="2:21" x14ac:dyDescent="0.3">
      <c r="B87" s="157" t="s">
        <v>74</v>
      </c>
      <c r="C87" s="230">
        <v>14</v>
      </c>
      <c r="D87" s="233">
        <v>25.8</v>
      </c>
      <c r="E87" s="230">
        <v>14</v>
      </c>
      <c r="F87" s="233">
        <v>25.8</v>
      </c>
      <c r="G87" s="193">
        <v>88</v>
      </c>
      <c r="H87" s="194">
        <v>161.9</v>
      </c>
      <c r="I87" s="193">
        <v>30</v>
      </c>
      <c r="J87" s="212">
        <v>553.4</v>
      </c>
      <c r="K87" s="193">
        <v>97</v>
      </c>
      <c r="L87" s="195">
        <v>1.78</v>
      </c>
      <c r="M87" s="193">
        <v>66</v>
      </c>
      <c r="N87" s="194">
        <v>125.3</v>
      </c>
      <c r="O87" s="193">
        <v>30</v>
      </c>
      <c r="P87" s="196">
        <v>170.9</v>
      </c>
      <c r="Q87" s="194">
        <v>15.8</v>
      </c>
      <c r="R87" s="197">
        <v>46385</v>
      </c>
      <c r="S87" s="194">
        <v>15.1</v>
      </c>
      <c r="T87" s="194">
        <v>4.9000000000000004</v>
      </c>
      <c r="U87" s="196">
        <v>7.2</v>
      </c>
    </row>
    <row r="88" spans="2:21" x14ac:dyDescent="0.3">
      <c r="B88" s="157" t="s">
        <v>75</v>
      </c>
      <c r="C88" s="193">
        <v>42</v>
      </c>
      <c r="D88" s="194">
        <v>13.4</v>
      </c>
      <c r="E88" s="193">
        <v>43</v>
      </c>
      <c r="F88" s="194">
        <v>13.7</v>
      </c>
      <c r="G88" s="193">
        <v>82</v>
      </c>
      <c r="H88" s="194">
        <v>26.1</v>
      </c>
      <c r="I88" s="230">
        <v>18</v>
      </c>
      <c r="J88" s="237">
        <v>57</v>
      </c>
      <c r="K88" s="193">
        <v>484</v>
      </c>
      <c r="L88" s="195">
        <v>1.54</v>
      </c>
      <c r="M88" s="193">
        <v>78</v>
      </c>
      <c r="N88" s="194">
        <v>24.4</v>
      </c>
      <c r="O88" s="193">
        <v>195</v>
      </c>
      <c r="P88" s="196">
        <v>183</v>
      </c>
      <c r="Q88" s="194">
        <v>4.2</v>
      </c>
      <c r="R88" s="197">
        <v>80393</v>
      </c>
      <c r="S88" s="194">
        <v>6.2</v>
      </c>
      <c r="T88" s="194">
        <v>3.8</v>
      </c>
      <c r="U88" s="196">
        <v>4.5</v>
      </c>
    </row>
    <row r="89" spans="2:21" x14ac:dyDescent="0.3">
      <c r="B89" s="157" t="s">
        <v>76</v>
      </c>
      <c r="C89" s="230">
        <v>16</v>
      </c>
      <c r="D89" s="233">
        <v>16.5</v>
      </c>
      <c r="E89" s="230">
        <v>15</v>
      </c>
      <c r="F89" s="233">
        <v>15.5</v>
      </c>
      <c r="G89" s="193">
        <v>78</v>
      </c>
      <c r="H89" s="194">
        <v>80.5</v>
      </c>
      <c r="I89" s="193">
        <v>30</v>
      </c>
      <c r="J89" s="212">
        <v>305.2</v>
      </c>
      <c r="K89" s="193">
        <v>268</v>
      </c>
      <c r="L89" s="195">
        <v>2.77</v>
      </c>
      <c r="M89" s="193">
        <v>133</v>
      </c>
      <c r="N89" s="194">
        <v>136.5</v>
      </c>
      <c r="O89" s="193">
        <v>49</v>
      </c>
      <c r="P89" s="196">
        <v>150.80000000000001</v>
      </c>
      <c r="Q89" s="194">
        <v>11.6</v>
      </c>
      <c r="R89" s="197">
        <v>45660</v>
      </c>
      <c r="S89" s="194">
        <v>16.5</v>
      </c>
      <c r="T89" s="194">
        <v>3.8</v>
      </c>
      <c r="U89" s="196">
        <v>10.199999999999999</v>
      </c>
    </row>
    <row r="90" spans="2:21" x14ac:dyDescent="0.3">
      <c r="B90" s="157" t="s">
        <v>77</v>
      </c>
      <c r="C90" s="193">
        <v>66</v>
      </c>
      <c r="D90" s="194">
        <v>42</v>
      </c>
      <c r="E90" s="193">
        <v>64</v>
      </c>
      <c r="F90" s="194">
        <v>40.700000000000003</v>
      </c>
      <c r="G90" s="193">
        <v>95</v>
      </c>
      <c r="H90" s="194">
        <v>60.4</v>
      </c>
      <c r="I90" s="193">
        <v>32</v>
      </c>
      <c r="J90" s="212">
        <v>126.1</v>
      </c>
      <c r="K90" s="193">
        <v>426</v>
      </c>
      <c r="L90" s="195">
        <v>2.71</v>
      </c>
      <c r="M90" s="193">
        <v>192</v>
      </c>
      <c r="N90" s="194">
        <v>121.4</v>
      </c>
      <c r="O90" s="193">
        <v>78</v>
      </c>
      <c r="P90" s="196">
        <v>148</v>
      </c>
      <c r="Q90" s="194">
        <v>7.2</v>
      </c>
      <c r="R90" s="197">
        <v>53492</v>
      </c>
      <c r="S90" s="194">
        <v>15.1</v>
      </c>
      <c r="T90" s="194">
        <v>6</v>
      </c>
      <c r="U90" s="196">
        <v>8.4</v>
      </c>
    </row>
    <row r="91" spans="2:21" x14ac:dyDescent="0.3">
      <c r="B91" s="157" t="s">
        <v>78</v>
      </c>
      <c r="C91" s="229"/>
      <c r="D91" s="233">
        <v>14.1</v>
      </c>
      <c r="E91" s="229"/>
      <c r="F91" s="233">
        <v>7.1</v>
      </c>
      <c r="G91" s="230">
        <v>8</v>
      </c>
      <c r="H91" s="233">
        <v>56.6</v>
      </c>
      <c r="I91" s="229"/>
      <c r="J91" s="237">
        <v>370.7</v>
      </c>
      <c r="K91" s="193">
        <v>37</v>
      </c>
      <c r="L91" s="195">
        <v>2.62</v>
      </c>
      <c r="M91" s="230">
        <v>11</v>
      </c>
      <c r="N91" s="233">
        <v>78.2</v>
      </c>
      <c r="O91" s="193">
        <v>0</v>
      </c>
      <c r="P91" s="196">
        <v>0</v>
      </c>
      <c r="Q91" s="194">
        <v>9.5</v>
      </c>
      <c r="R91" s="197">
        <v>42849</v>
      </c>
      <c r="S91" s="194">
        <v>17</v>
      </c>
      <c r="T91" s="194">
        <v>2.5</v>
      </c>
      <c r="U91" s="196">
        <v>11.2</v>
      </c>
    </row>
    <row r="92" spans="2:21" x14ac:dyDescent="0.3">
      <c r="B92" s="157" t="s">
        <v>79</v>
      </c>
      <c r="C92" s="229"/>
      <c r="D92" s="233">
        <v>13</v>
      </c>
      <c r="E92" s="229"/>
      <c r="F92" s="233">
        <v>3.2</v>
      </c>
      <c r="G92" s="230">
        <v>19</v>
      </c>
      <c r="H92" s="233">
        <v>61.6</v>
      </c>
      <c r="I92" s="230">
        <v>8</v>
      </c>
      <c r="J92" s="237">
        <v>334.4</v>
      </c>
      <c r="K92" s="193">
        <v>40</v>
      </c>
      <c r="L92" s="195">
        <v>1.3</v>
      </c>
      <c r="M92" s="193">
        <v>23</v>
      </c>
      <c r="N92" s="194">
        <v>74.400000000000006</v>
      </c>
      <c r="O92" s="193">
        <v>24</v>
      </c>
      <c r="P92" s="196">
        <v>233</v>
      </c>
      <c r="Q92" s="194">
        <v>10.3</v>
      </c>
      <c r="R92" s="197">
        <v>55377</v>
      </c>
      <c r="S92" s="194">
        <v>13.7</v>
      </c>
      <c r="T92" s="194">
        <v>4.7</v>
      </c>
      <c r="U92" s="196">
        <v>5.7</v>
      </c>
    </row>
    <row r="93" spans="2:21" x14ac:dyDescent="0.3">
      <c r="B93" s="157" t="s">
        <v>80</v>
      </c>
      <c r="C93" s="230">
        <v>8</v>
      </c>
      <c r="D93" s="233">
        <v>10.8</v>
      </c>
      <c r="E93" s="230">
        <v>5</v>
      </c>
      <c r="F93" s="233">
        <v>6.8</v>
      </c>
      <c r="G93" s="193">
        <v>153</v>
      </c>
      <c r="H93" s="194">
        <v>207</v>
      </c>
      <c r="I93" s="193">
        <v>74</v>
      </c>
      <c r="J93" s="212">
        <v>973.7</v>
      </c>
      <c r="K93" s="193">
        <v>175</v>
      </c>
      <c r="L93" s="195">
        <v>2.37</v>
      </c>
      <c r="M93" s="193">
        <v>112</v>
      </c>
      <c r="N93" s="194">
        <v>152.9</v>
      </c>
      <c r="O93" s="193">
        <v>103</v>
      </c>
      <c r="P93" s="196">
        <v>422</v>
      </c>
      <c r="Q93" s="194">
        <v>13.1</v>
      </c>
      <c r="R93" s="197">
        <v>47740</v>
      </c>
      <c r="S93" s="194">
        <v>16.399999999999999</v>
      </c>
      <c r="T93" s="194">
        <v>5.4</v>
      </c>
      <c r="U93" s="196">
        <v>7.4</v>
      </c>
    </row>
    <row r="94" spans="2:21" x14ac:dyDescent="0.3">
      <c r="B94" s="157" t="s">
        <v>81</v>
      </c>
      <c r="C94" s="230">
        <v>7</v>
      </c>
      <c r="D94" s="233">
        <v>10.199999999999999</v>
      </c>
      <c r="E94" s="230">
        <v>5</v>
      </c>
      <c r="F94" s="233">
        <v>7.3</v>
      </c>
      <c r="G94" s="193">
        <v>38</v>
      </c>
      <c r="H94" s="194">
        <v>55.2</v>
      </c>
      <c r="I94" s="230">
        <v>10</v>
      </c>
      <c r="J94" s="237">
        <v>168.6</v>
      </c>
      <c r="K94" s="193">
        <v>202</v>
      </c>
      <c r="L94" s="195">
        <v>2.94</v>
      </c>
      <c r="M94" s="193">
        <v>70</v>
      </c>
      <c r="N94" s="194">
        <v>101.8</v>
      </c>
      <c r="O94" s="230">
        <v>15</v>
      </c>
      <c r="P94" s="241">
        <v>65.5</v>
      </c>
      <c r="Q94" s="194">
        <v>11.9</v>
      </c>
      <c r="R94" s="197">
        <v>61957</v>
      </c>
      <c r="S94" s="194">
        <v>11.9</v>
      </c>
      <c r="T94" s="194">
        <v>3.6</v>
      </c>
      <c r="U94" s="196">
        <v>8.1</v>
      </c>
    </row>
    <row r="95" spans="2:21" x14ac:dyDescent="0.3">
      <c r="B95" s="157" t="s">
        <v>169</v>
      </c>
      <c r="C95" s="229"/>
      <c r="D95" s="233">
        <v>10.7</v>
      </c>
      <c r="E95" s="229"/>
      <c r="F95" s="233">
        <v>5.3</v>
      </c>
      <c r="G95" s="193">
        <v>24</v>
      </c>
      <c r="H95" s="194">
        <v>128.19999999999999</v>
      </c>
      <c r="I95" s="230">
        <v>10</v>
      </c>
      <c r="J95" s="237">
        <v>685.4</v>
      </c>
      <c r="K95" s="193">
        <v>49</v>
      </c>
      <c r="L95" s="195">
        <v>2.62</v>
      </c>
      <c r="M95" s="230">
        <v>6</v>
      </c>
      <c r="N95" s="233">
        <v>32.299999999999997</v>
      </c>
      <c r="O95" s="193">
        <v>0</v>
      </c>
      <c r="P95" s="196">
        <v>0</v>
      </c>
      <c r="Q95" s="194">
        <v>20.2</v>
      </c>
      <c r="R95" s="197">
        <v>40324</v>
      </c>
      <c r="S95" s="194">
        <v>19.399999999999999</v>
      </c>
      <c r="T95" s="194">
        <v>5.5</v>
      </c>
      <c r="U95" s="196">
        <v>9.6999999999999993</v>
      </c>
    </row>
    <row r="96" spans="2:21" x14ac:dyDescent="0.3">
      <c r="B96" s="157" t="s">
        <v>170</v>
      </c>
      <c r="C96" s="229"/>
      <c r="D96" s="233">
        <v>5</v>
      </c>
      <c r="E96" s="229"/>
      <c r="F96" s="233">
        <v>5</v>
      </c>
      <c r="G96" s="193">
        <v>46</v>
      </c>
      <c r="H96" s="194">
        <v>115</v>
      </c>
      <c r="I96" s="230">
        <v>17</v>
      </c>
      <c r="J96" s="237">
        <v>516.9</v>
      </c>
      <c r="K96" s="193">
        <v>119</v>
      </c>
      <c r="L96" s="195">
        <v>2.98</v>
      </c>
      <c r="M96" s="193">
        <v>46</v>
      </c>
      <c r="N96" s="194">
        <v>115.3</v>
      </c>
      <c r="O96" s="193">
        <v>40</v>
      </c>
      <c r="P96" s="196">
        <v>300.8</v>
      </c>
      <c r="Q96" s="194">
        <v>20.100000000000001</v>
      </c>
      <c r="R96" s="197">
        <v>34971</v>
      </c>
      <c r="S96" s="194">
        <v>25.4</v>
      </c>
      <c r="T96" s="194">
        <v>5.8</v>
      </c>
      <c r="U96" s="196">
        <v>10.9</v>
      </c>
    </row>
    <row r="97" spans="2:21" x14ac:dyDescent="0.3">
      <c r="B97" s="157" t="s">
        <v>82</v>
      </c>
      <c r="C97" s="230">
        <v>7</v>
      </c>
      <c r="D97" s="233">
        <v>10.199999999999999</v>
      </c>
      <c r="E97" s="230">
        <v>7</v>
      </c>
      <c r="F97" s="233">
        <v>10.199999999999999</v>
      </c>
      <c r="G97" s="193">
        <v>28</v>
      </c>
      <c r="H97" s="194">
        <v>40.9</v>
      </c>
      <c r="I97" s="230">
        <v>8</v>
      </c>
      <c r="J97" s="237">
        <v>117.5</v>
      </c>
      <c r="K97" s="193">
        <v>100</v>
      </c>
      <c r="L97" s="195">
        <v>1.46</v>
      </c>
      <c r="M97" s="193">
        <v>67</v>
      </c>
      <c r="N97" s="194">
        <v>97.7</v>
      </c>
      <c r="O97" s="193">
        <v>69</v>
      </c>
      <c r="P97" s="196">
        <v>301.89999999999998</v>
      </c>
      <c r="Q97" s="194">
        <v>16</v>
      </c>
      <c r="R97" s="197">
        <v>44720</v>
      </c>
      <c r="S97" s="194">
        <v>16.2</v>
      </c>
      <c r="T97" s="194">
        <v>3.4</v>
      </c>
      <c r="U97" s="196">
        <v>7.2</v>
      </c>
    </row>
    <row r="98" spans="2:21" x14ac:dyDescent="0.3">
      <c r="B98" s="157" t="s">
        <v>83</v>
      </c>
      <c r="C98" s="229"/>
      <c r="D98" s="233">
        <v>7.3</v>
      </c>
      <c r="E98" s="229"/>
      <c r="F98" s="233">
        <v>7.3</v>
      </c>
      <c r="G98" s="229"/>
      <c r="H98" s="233">
        <v>29</v>
      </c>
      <c r="I98" s="229"/>
      <c r="J98" s="237">
        <v>83.5</v>
      </c>
      <c r="K98" s="230">
        <v>16</v>
      </c>
      <c r="L98" s="240">
        <v>1.1599999999999999</v>
      </c>
      <c r="M98" s="230">
        <v>8</v>
      </c>
      <c r="N98" s="233">
        <v>58.8</v>
      </c>
      <c r="O98" s="229"/>
      <c r="P98" s="241">
        <v>66.2</v>
      </c>
      <c r="Q98" s="194">
        <v>12.4</v>
      </c>
      <c r="R98" s="197">
        <v>42694</v>
      </c>
      <c r="S98" s="194">
        <v>17.8</v>
      </c>
      <c r="T98" s="194">
        <v>3.9</v>
      </c>
      <c r="U98" s="196">
        <v>12</v>
      </c>
    </row>
    <row r="99" spans="2:21" x14ac:dyDescent="0.3">
      <c r="B99" s="157" t="s">
        <v>84</v>
      </c>
      <c r="C99" s="229"/>
      <c r="D99" s="233">
        <v>13.6</v>
      </c>
      <c r="E99" s="193">
        <v>0</v>
      </c>
      <c r="F99" s="194">
        <v>0</v>
      </c>
      <c r="G99" s="229"/>
      <c r="H99" s="233">
        <v>6.8</v>
      </c>
      <c r="I99" s="193">
        <v>0</v>
      </c>
      <c r="J99" s="212">
        <v>0</v>
      </c>
      <c r="K99" s="230">
        <v>16</v>
      </c>
      <c r="L99" s="240">
        <v>1.0900000000000001</v>
      </c>
      <c r="M99" s="230">
        <v>8</v>
      </c>
      <c r="N99" s="233">
        <v>54.7</v>
      </c>
      <c r="O99" s="193">
        <v>0</v>
      </c>
      <c r="P99" s="196">
        <v>0</v>
      </c>
      <c r="Q99" s="194">
        <v>20.100000000000001</v>
      </c>
      <c r="R99" s="197">
        <v>50085</v>
      </c>
      <c r="S99" s="194">
        <v>13.3</v>
      </c>
      <c r="T99" s="194">
        <v>3.6</v>
      </c>
      <c r="U99" s="196">
        <v>22.8</v>
      </c>
    </row>
    <row r="100" spans="2:21" x14ac:dyDescent="0.3">
      <c r="B100" s="157" t="s">
        <v>85</v>
      </c>
      <c r="C100" s="230">
        <v>16</v>
      </c>
      <c r="D100" s="233">
        <v>13.9</v>
      </c>
      <c r="E100" s="230">
        <v>17</v>
      </c>
      <c r="F100" s="233">
        <v>14.8</v>
      </c>
      <c r="G100" s="193">
        <v>71</v>
      </c>
      <c r="H100" s="194">
        <v>61.7</v>
      </c>
      <c r="I100" s="230">
        <v>18</v>
      </c>
      <c r="J100" s="237">
        <v>171.7</v>
      </c>
      <c r="K100" s="193">
        <v>328</v>
      </c>
      <c r="L100" s="195">
        <v>2.85</v>
      </c>
      <c r="M100" s="193">
        <v>151</v>
      </c>
      <c r="N100" s="194">
        <v>131.5</v>
      </c>
      <c r="O100" s="193">
        <v>256</v>
      </c>
      <c r="P100" s="196">
        <v>668.6</v>
      </c>
      <c r="Q100" s="194">
        <v>15</v>
      </c>
      <c r="R100" s="197">
        <v>44139</v>
      </c>
      <c r="S100" s="194">
        <v>19.8</v>
      </c>
      <c r="T100" s="194">
        <v>4.4000000000000004</v>
      </c>
      <c r="U100" s="196">
        <v>10</v>
      </c>
    </row>
    <row r="101" spans="2:21" x14ac:dyDescent="0.3">
      <c r="B101" s="157" t="s">
        <v>86</v>
      </c>
      <c r="C101" s="229"/>
      <c r="D101" s="233">
        <v>4.0999999999999996</v>
      </c>
      <c r="E101" s="193">
        <v>0</v>
      </c>
      <c r="F101" s="194">
        <v>0</v>
      </c>
      <c r="G101" s="193">
        <v>28</v>
      </c>
      <c r="H101" s="194">
        <v>114</v>
      </c>
      <c r="I101" s="230">
        <v>10</v>
      </c>
      <c r="J101" s="237">
        <v>522.70000000000005</v>
      </c>
      <c r="K101" s="193">
        <v>40</v>
      </c>
      <c r="L101" s="195">
        <v>1.63</v>
      </c>
      <c r="M101" s="193">
        <v>21</v>
      </c>
      <c r="N101" s="194">
        <v>85.3</v>
      </c>
      <c r="O101" s="193">
        <v>0</v>
      </c>
      <c r="P101" s="196">
        <v>0</v>
      </c>
      <c r="Q101" s="194">
        <v>20</v>
      </c>
      <c r="R101" s="197">
        <v>34265</v>
      </c>
      <c r="S101" s="194">
        <v>27.5</v>
      </c>
      <c r="T101" s="194">
        <v>6.1</v>
      </c>
      <c r="U101" s="196">
        <v>15.5</v>
      </c>
    </row>
    <row r="102" spans="2:21" x14ac:dyDescent="0.3">
      <c r="B102" s="157" t="s">
        <v>87</v>
      </c>
      <c r="C102" s="229"/>
      <c r="D102" s="233">
        <v>11.2</v>
      </c>
      <c r="E102" s="193">
        <v>0</v>
      </c>
      <c r="F102" s="194">
        <v>0</v>
      </c>
      <c r="G102" s="230">
        <v>6</v>
      </c>
      <c r="H102" s="233">
        <v>33.5</v>
      </c>
      <c r="I102" s="193">
        <v>0</v>
      </c>
      <c r="J102" s="212">
        <v>0</v>
      </c>
      <c r="K102" s="193">
        <v>20</v>
      </c>
      <c r="L102" s="195">
        <v>1.1200000000000001</v>
      </c>
      <c r="M102" s="230">
        <v>16</v>
      </c>
      <c r="N102" s="233">
        <v>90.1</v>
      </c>
      <c r="O102" s="193">
        <v>31</v>
      </c>
      <c r="P102" s="196">
        <v>523.70000000000005</v>
      </c>
      <c r="Q102" s="194">
        <v>9.3000000000000007</v>
      </c>
      <c r="R102" s="197">
        <v>44083</v>
      </c>
      <c r="S102" s="194">
        <v>16.2</v>
      </c>
      <c r="T102" s="194">
        <v>2.1</v>
      </c>
      <c r="U102" s="196">
        <v>8.4</v>
      </c>
    </row>
    <row r="103" spans="2:21" x14ac:dyDescent="0.3">
      <c r="B103" s="157" t="s">
        <v>88</v>
      </c>
      <c r="C103" s="193">
        <v>330</v>
      </c>
      <c r="D103" s="194">
        <v>27.3</v>
      </c>
      <c r="E103" s="193">
        <v>321</v>
      </c>
      <c r="F103" s="194">
        <v>26.6</v>
      </c>
      <c r="G103" s="193">
        <v>434</v>
      </c>
      <c r="H103" s="194">
        <v>35.9</v>
      </c>
      <c r="I103" s="193">
        <v>180</v>
      </c>
      <c r="J103" s="212">
        <v>150.69999999999999</v>
      </c>
      <c r="K103" s="198">
        <v>3918</v>
      </c>
      <c r="L103" s="195">
        <v>3.24</v>
      </c>
      <c r="M103" s="193">
        <v>701</v>
      </c>
      <c r="N103" s="194">
        <v>57.5</v>
      </c>
      <c r="O103" s="198">
        <v>1491</v>
      </c>
      <c r="P103" s="196">
        <v>367.1</v>
      </c>
      <c r="Q103" s="194">
        <v>5.2</v>
      </c>
      <c r="R103" s="197">
        <v>84978</v>
      </c>
      <c r="S103" s="194">
        <v>5.2</v>
      </c>
      <c r="T103" s="194">
        <v>2.9</v>
      </c>
      <c r="U103" s="196">
        <v>3.5</v>
      </c>
    </row>
    <row r="104" spans="2:21" x14ac:dyDescent="0.3">
      <c r="B104" s="157" t="s">
        <v>89</v>
      </c>
      <c r="C104" s="229"/>
      <c r="D104" s="233">
        <v>3.5</v>
      </c>
      <c r="E104" s="229"/>
      <c r="F104" s="233">
        <v>7</v>
      </c>
      <c r="G104" s="193">
        <v>24</v>
      </c>
      <c r="H104" s="194">
        <v>84.3</v>
      </c>
      <c r="I104" s="230">
        <v>6</v>
      </c>
      <c r="J104" s="237">
        <v>299.39999999999998</v>
      </c>
      <c r="K104" s="193">
        <v>42</v>
      </c>
      <c r="L104" s="195">
        <v>1.47</v>
      </c>
      <c r="M104" s="193">
        <v>36</v>
      </c>
      <c r="N104" s="194">
        <v>123.9</v>
      </c>
      <c r="O104" s="193">
        <v>40</v>
      </c>
      <c r="P104" s="196">
        <v>412.8</v>
      </c>
      <c r="Q104" s="194">
        <v>15.5</v>
      </c>
      <c r="R104" s="197">
        <v>38870</v>
      </c>
      <c r="S104" s="194">
        <v>17.100000000000001</v>
      </c>
      <c r="T104" s="194">
        <v>3.8</v>
      </c>
      <c r="U104" s="196">
        <v>9.4</v>
      </c>
    </row>
    <row r="105" spans="2:21" x14ac:dyDescent="0.3">
      <c r="B105" s="157" t="s">
        <v>171</v>
      </c>
      <c r="C105" s="193">
        <v>71</v>
      </c>
      <c r="D105" s="194">
        <v>35.4</v>
      </c>
      <c r="E105" s="193">
        <v>65</v>
      </c>
      <c r="F105" s="194">
        <v>32.4</v>
      </c>
      <c r="G105" s="193">
        <v>780</v>
      </c>
      <c r="H105" s="194">
        <v>389.2</v>
      </c>
      <c r="I105" s="193">
        <v>458</v>
      </c>
      <c r="J105" s="212">
        <v>2186.4</v>
      </c>
      <c r="K105" s="193">
        <v>1216</v>
      </c>
      <c r="L105" s="195">
        <v>6.07</v>
      </c>
      <c r="M105" s="193">
        <v>374</v>
      </c>
      <c r="N105" s="194">
        <v>187.5</v>
      </c>
      <c r="O105" s="193">
        <v>185</v>
      </c>
      <c r="P105" s="196">
        <v>278.3</v>
      </c>
      <c r="Q105" s="194">
        <v>15.2</v>
      </c>
      <c r="R105" s="197">
        <v>46466</v>
      </c>
      <c r="S105" s="194">
        <v>15.5</v>
      </c>
      <c r="T105" s="194">
        <v>5</v>
      </c>
      <c r="U105" s="196">
        <v>7.5</v>
      </c>
    </row>
    <row r="106" spans="2:21" x14ac:dyDescent="0.3">
      <c r="B106" s="157" t="s">
        <v>90</v>
      </c>
      <c r="C106" s="193">
        <v>1092</v>
      </c>
      <c r="D106" s="194">
        <v>36.6</v>
      </c>
      <c r="E106" s="193">
        <v>1042</v>
      </c>
      <c r="F106" s="194">
        <v>34.9</v>
      </c>
      <c r="G106" s="198">
        <v>1840</v>
      </c>
      <c r="H106" s="194">
        <v>61.6</v>
      </c>
      <c r="I106" s="193">
        <v>523</v>
      </c>
      <c r="J106" s="212">
        <v>182</v>
      </c>
      <c r="K106" s="198">
        <v>12258</v>
      </c>
      <c r="L106" s="195">
        <v>4.1100000000000003</v>
      </c>
      <c r="M106" s="193">
        <v>1734</v>
      </c>
      <c r="N106" s="194">
        <v>58.1</v>
      </c>
      <c r="O106" s="198">
        <v>3880</v>
      </c>
      <c r="P106" s="196">
        <v>390.3</v>
      </c>
      <c r="Q106" s="194">
        <v>6.5</v>
      </c>
      <c r="R106" s="197">
        <v>67420</v>
      </c>
      <c r="S106" s="194">
        <v>9.6999999999999993</v>
      </c>
      <c r="T106" s="194">
        <v>4.7</v>
      </c>
      <c r="U106" s="196">
        <v>4.9000000000000004</v>
      </c>
    </row>
    <row r="107" spans="2:21" x14ac:dyDescent="0.3">
      <c r="B107" s="157" t="s">
        <v>91</v>
      </c>
      <c r="C107" s="193">
        <v>768</v>
      </c>
      <c r="D107" s="194">
        <v>85.2</v>
      </c>
      <c r="E107" s="193">
        <v>1083</v>
      </c>
      <c r="F107" s="194">
        <v>120.2</v>
      </c>
      <c r="G107" s="198">
        <v>1734</v>
      </c>
      <c r="H107" s="194">
        <v>192.4</v>
      </c>
      <c r="I107" s="193">
        <v>532</v>
      </c>
      <c r="J107" s="212">
        <v>466.4</v>
      </c>
      <c r="K107" s="198">
        <v>9323</v>
      </c>
      <c r="L107" s="195">
        <v>10.35</v>
      </c>
      <c r="M107" s="193">
        <v>2270</v>
      </c>
      <c r="N107" s="194">
        <v>254.2</v>
      </c>
      <c r="O107" s="198">
        <v>1133</v>
      </c>
      <c r="P107" s="196">
        <v>380.7</v>
      </c>
      <c r="Q107" s="194">
        <v>12.2</v>
      </c>
      <c r="R107" s="197">
        <v>43896</v>
      </c>
      <c r="S107" s="194">
        <v>21.8</v>
      </c>
      <c r="T107" s="194">
        <v>7</v>
      </c>
      <c r="U107" s="196">
        <v>8.9</v>
      </c>
    </row>
    <row r="108" spans="2:21" x14ac:dyDescent="0.3">
      <c r="B108" s="157" t="s">
        <v>92</v>
      </c>
      <c r="C108" s="230">
        <v>17</v>
      </c>
      <c r="D108" s="233">
        <v>31.7</v>
      </c>
      <c r="E108" s="230">
        <v>13</v>
      </c>
      <c r="F108" s="233">
        <v>24.2</v>
      </c>
      <c r="G108" s="193">
        <v>30</v>
      </c>
      <c r="H108" s="194">
        <v>55.9</v>
      </c>
      <c r="I108" s="230">
        <v>17</v>
      </c>
      <c r="J108" s="237">
        <v>379.2</v>
      </c>
      <c r="K108" s="193">
        <v>141</v>
      </c>
      <c r="L108" s="195">
        <v>2.63</v>
      </c>
      <c r="M108" s="193">
        <v>70</v>
      </c>
      <c r="N108" s="194">
        <v>130.19999999999999</v>
      </c>
      <c r="O108" s="193">
        <v>40</v>
      </c>
      <c r="P108" s="196">
        <v>223.2</v>
      </c>
      <c r="Q108" s="194">
        <v>10.6</v>
      </c>
      <c r="R108" s="197">
        <v>60129</v>
      </c>
      <c r="S108" s="194">
        <v>11.5</v>
      </c>
      <c r="T108" s="194">
        <v>3.5</v>
      </c>
      <c r="U108" s="196">
        <v>4.2</v>
      </c>
    </row>
    <row r="109" spans="2:21" x14ac:dyDescent="0.3">
      <c r="B109" s="157" t="s">
        <v>93</v>
      </c>
      <c r="C109" s="230">
        <v>13</v>
      </c>
      <c r="D109" s="233">
        <v>14.9</v>
      </c>
      <c r="E109" s="230">
        <v>15</v>
      </c>
      <c r="F109" s="233">
        <v>17.2</v>
      </c>
      <c r="G109" s="193">
        <v>54</v>
      </c>
      <c r="H109" s="194">
        <v>61.9</v>
      </c>
      <c r="I109" s="230">
        <v>18</v>
      </c>
      <c r="J109" s="237">
        <v>231.6</v>
      </c>
      <c r="K109" s="193">
        <v>189</v>
      </c>
      <c r="L109" s="195">
        <v>2.17</v>
      </c>
      <c r="M109" s="193">
        <v>102</v>
      </c>
      <c r="N109" s="194">
        <v>117.2</v>
      </c>
      <c r="O109" s="193">
        <v>137</v>
      </c>
      <c r="P109" s="196">
        <v>472.4</v>
      </c>
      <c r="Q109" s="194">
        <v>19.100000000000001</v>
      </c>
      <c r="R109" s="197">
        <v>41062</v>
      </c>
      <c r="S109" s="194">
        <v>18.2</v>
      </c>
      <c r="T109" s="194">
        <v>5.5</v>
      </c>
      <c r="U109" s="196">
        <v>9.1</v>
      </c>
    </row>
    <row r="110" spans="2:21" x14ac:dyDescent="0.3">
      <c r="B110" s="157" t="s">
        <v>94</v>
      </c>
      <c r="C110" s="193">
        <v>23</v>
      </c>
      <c r="D110" s="194">
        <v>23.9</v>
      </c>
      <c r="E110" s="230">
        <v>15</v>
      </c>
      <c r="F110" s="233">
        <v>15.6</v>
      </c>
      <c r="G110" s="193">
        <v>85</v>
      </c>
      <c r="H110" s="194">
        <v>88.4</v>
      </c>
      <c r="I110" s="193">
        <v>37</v>
      </c>
      <c r="J110" s="212">
        <v>608.20000000000005</v>
      </c>
      <c r="K110" s="193">
        <v>351</v>
      </c>
      <c r="L110" s="195">
        <v>3.65</v>
      </c>
      <c r="M110" s="193">
        <v>134</v>
      </c>
      <c r="N110" s="194">
        <v>137.6</v>
      </c>
      <c r="O110" s="193">
        <v>93</v>
      </c>
      <c r="P110" s="196">
        <v>286.5</v>
      </c>
      <c r="Q110" s="194">
        <v>12.8</v>
      </c>
      <c r="R110" s="197">
        <v>49656</v>
      </c>
      <c r="S110" s="194">
        <v>12.9</v>
      </c>
      <c r="T110" s="194">
        <v>6.4</v>
      </c>
      <c r="U110" s="196">
        <v>7.6</v>
      </c>
    </row>
    <row r="111" spans="2:21" x14ac:dyDescent="0.3">
      <c r="B111" s="157" t="s">
        <v>95</v>
      </c>
      <c r="C111" s="230">
        <v>5</v>
      </c>
      <c r="D111" s="233">
        <v>27.3</v>
      </c>
      <c r="E111" s="230">
        <v>5</v>
      </c>
      <c r="F111" s="233">
        <v>27.3</v>
      </c>
      <c r="G111" s="230">
        <v>7</v>
      </c>
      <c r="H111" s="233">
        <v>38.200000000000003</v>
      </c>
      <c r="I111" s="193">
        <v>0</v>
      </c>
      <c r="J111" s="212">
        <v>0</v>
      </c>
      <c r="K111" s="193">
        <v>36</v>
      </c>
      <c r="L111" s="195">
        <v>1.96</v>
      </c>
      <c r="M111" s="230">
        <v>17</v>
      </c>
      <c r="N111" s="233">
        <v>93.9</v>
      </c>
      <c r="O111" s="229"/>
      <c r="P111" s="241">
        <v>66.3</v>
      </c>
      <c r="Q111" s="194">
        <v>15.7</v>
      </c>
      <c r="R111" s="197">
        <v>46481</v>
      </c>
      <c r="S111" s="194">
        <v>16.899999999999999</v>
      </c>
      <c r="T111" s="194">
        <v>2</v>
      </c>
      <c r="U111" s="196">
        <v>10.199999999999999</v>
      </c>
    </row>
    <row r="112" spans="2:21" x14ac:dyDescent="0.3">
      <c r="B112" s="157" t="s">
        <v>96</v>
      </c>
      <c r="C112" s="193">
        <v>34</v>
      </c>
      <c r="D112" s="194">
        <v>20.3</v>
      </c>
      <c r="E112" s="193">
        <v>35</v>
      </c>
      <c r="F112" s="194">
        <v>20.8</v>
      </c>
      <c r="G112" s="193">
        <v>205</v>
      </c>
      <c r="H112" s="194">
        <v>122.1</v>
      </c>
      <c r="I112" s="193">
        <v>98</v>
      </c>
      <c r="J112" s="212">
        <v>639.20000000000005</v>
      </c>
      <c r="K112" s="193">
        <v>852</v>
      </c>
      <c r="L112" s="195">
        <v>5.07</v>
      </c>
      <c r="M112" s="193">
        <v>406</v>
      </c>
      <c r="N112" s="194">
        <v>241.2</v>
      </c>
      <c r="O112" s="193">
        <v>112</v>
      </c>
      <c r="P112" s="196">
        <v>199.6</v>
      </c>
      <c r="Q112" s="194">
        <v>11.1</v>
      </c>
      <c r="R112" s="197">
        <v>46031</v>
      </c>
      <c r="S112" s="194">
        <v>14.7</v>
      </c>
      <c r="T112" s="194">
        <v>4.8</v>
      </c>
      <c r="U112" s="196">
        <v>12.4</v>
      </c>
    </row>
    <row r="113" spans="2:21" x14ac:dyDescent="0.3">
      <c r="B113" s="157" t="s">
        <v>97</v>
      </c>
      <c r="C113" s="193">
        <v>22</v>
      </c>
      <c r="D113" s="194">
        <v>28.9</v>
      </c>
      <c r="E113" s="230">
        <v>18</v>
      </c>
      <c r="F113" s="233">
        <v>23.7</v>
      </c>
      <c r="G113" s="193">
        <v>134</v>
      </c>
      <c r="H113" s="194">
        <v>176.1</v>
      </c>
      <c r="I113" s="193">
        <v>60</v>
      </c>
      <c r="J113" s="212">
        <v>899</v>
      </c>
      <c r="K113" s="193">
        <v>149</v>
      </c>
      <c r="L113" s="195">
        <v>1.96</v>
      </c>
      <c r="M113" s="193">
        <v>62</v>
      </c>
      <c r="N113" s="194">
        <v>82.3</v>
      </c>
      <c r="O113" s="193">
        <v>73</v>
      </c>
      <c r="P113" s="196">
        <v>290.7</v>
      </c>
      <c r="Q113" s="194">
        <v>16.399999999999999</v>
      </c>
      <c r="R113" s="197">
        <v>35067</v>
      </c>
      <c r="S113" s="194">
        <v>25.3</v>
      </c>
      <c r="T113" s="194">
        <v>7.5</v>
      </c>
      <c r="U113" s="196">
        <v>11.6</v>
      </c>
    </row>
    <row r="114" spans="2:21" x14ac:dyDescent="0.3">
      <c r="B114" s="157" t="s">
        <v>98</v>
      </c>
      <c r="C114" s="230">
        <v>10</v>
      </c>
      <c r="D114" s="233">
        <v>16.3</v>
      </c>
      <c r="E114" s="230">
        <v>10</v>
      </c>
      <c r="F114" s="233">
        <v>16.3</v>
      </c>
      <c r="G114" s="193">
        <v>51</v>
      </c>
      <c r="H114" s="194">
        <v>83</v>
      </c>
      <c r="I114" s="193">
        <v>23</v>
      </c>
      <c r="J114" s="212">
        <v>422.3</v>
      </c>
      <c r="K114" s="193">
        <v>79</v>
      </c>
      <c r="L114" s="195">
        <v>1.28</v>
      </c>
      <c r="M114" s="193">
        <v>158</v>
      </c>
      <c r="N114" s="194">
        <v>258.3</v>
      </c>
      <c r="O114" s="193">
        <v>47</v>
      </c>
      <c r="P114" s="196">
        <v>230.5</v>
      </c>
      <c r="Q114" s="194">
        <v>11.7</v>
      </c>
      <c r="R114" s="197">
        <v>43276</v>
      </c>
      <c r="S114" s="194">
        <v>14.8</v>
      </c>
      <c r="T114" s="194">
        <v>4.3</v>
      </c>
      <c r="U114" s="196">
        <v>11.3</v>
      </c>
    </row>
    <row r="115" spans="2:21" x14ac:dyDescent="0.3">
      <c r="B115" s="157" t="s">
        <v>99</v>
      </c>
      <c r="C115" s="193">
        <v>39</v>
      </c>
      <c r="D115" s="194">
        <v>36.5</v>
      </c>
      <c r="E115" s="193">
        <v>28</v>
      </c>
      <c r="F115" s="194">
        <v>26.2</v>
      </c>
      <c r="G115" s="193">
        <v>74</v>
      </c>
      <c r="H115" s="194">
        <v>69.2</v>
      </c>
      <c r="I115" s="193">
        <v>34</v>
      </c>
      <c r="J115" s="212">
        <v>358.7</v>
      </c>
      <c r="K115" s="193">
        <v>498</v>
      </c>
      <c r="L115" s="195">
        <v>4.66</v>
      </c>
      <c r="M115" s="193">
        <v>109</v>
      </c>
      <c r="N115" s="194">
        <v>99.3</v>
      </c>
      <c r="O115" s="193">
        <v>144</v>
      </c>
      <c r="P115" s="196">
        <v>393.5</v>
      </c>
      <c r="Q115" s="194">
        <v>11.3</v>
      </c>
      <c r="R115" s="197">
        <v>60125</v>
      </c>
      <c r="S115" s="194">
        <v>13.4</v>
      </c>
      <c r="T115" s="194">
        <v>4.5</v>
      </c>
      <c r="U115" s="196">
        <v>5.9</v>
      </c>
    </row>
    <row r="116" spans="2:21" x14ac:dyDescent="0.3">
      <c r="B116" s="157" t="s">
        <v>172</v>
      </c>
      <c r="C116" s="193">
        <v>28</v>
      </c>
      <c r="D116" s="194">
        <v>37.700000000000003</v>
      </c>
      <c r="E116" s="193">
        <v>20</v>
      </c>
      <c r="F116" s="194">
        <v>26.9</v>
      </c>
      <c r="G116" s="193">
        <v>134</v>
      </c>
      <c r="H116" s="194">
        <v>180.4</v>
      </c>
      <c r="I116" s="193">
        <v>63</v>
      </c>
      <c r="J116" s="212">
        <v>958.2</v>
      </c>
      <c r="K116" s="193">
        <v>369</v>
      </c>
      <c r="L116" s="195">
        <v>4.97</v>
      </c>
      <c r="M116" s="193">
        <v>81</v>
      </c>
      <c r="N116" s="194">
        <v>109.7</v>
      </c>
      <c r="O116" s="193">
        <v>166</v>
      </c>
      <c r="P116" s="196">
        <v>674.7</v>
      </c>
      <c r="Q116" s="194">
        <v>23.1</v>
      </c>
      <c r="R116" s="197">
        <v>41483</v>
      </c>
      <c r="S116" s="194">
        <v>20.100000000000001</v>
      </c>
      <c r="T116" s="194">
        <v>7.3</v>
      </c>
      <c r="U116" s="196">
        <v>10.5</v>
      </c>
    </row>
    <row r="117" spans="2:21" x14ac:dyDescent="0.3">
      <c r="B117" s="157" t="s">
        <v>173</v>
      </c>
      <c r="C117" s="231">
        <v>7</v>
      </c>
      <c r="D117" s="234">
        <v>18.100000000000001</v>
      </c>
      <c r="E117" s="242"/>
      <c r="F117" s="234">
        <v>5.2</v>
      </c>
      <c r="G117" s="201">
        <v>33</v>
      </c>
      <c r="H117" s="200">
        <v>85.1</v>
      </c>
      <c r="I117" s="236">
        <v>19</v>
      </c>
      <c r="J117" s="238">
        <v>667.4</v>
      </c>
      <c r="K117" s="201">
        <v>90</v>
      </c>
      <c r="L117" s="202">
        <v>2.3199999999999998</v>
      </c>
      <c r="M117" s="201">
        <v>51</v>
      </c>
      <c r="N117" s="200">
        <v>133.1</v>
      </c>
      <c r="O117" s="201">
        <v>105</v>
      </c>
      <c r="P117" s="203">
        <v>822.3</v>
      </c>
      <c r="Q117" s="204">
        <v>23.8</v>
      </c>
      <c r="R117" s="205">
        <v>34316</v>
      </c>
      <c r="S117" s="200">
        <v>24.1</v>
      </c>
      <c r="T117" s="200">
        <v>6.5</v>
      </c>
      <c r="U117" s="203">
        <v>11.4</v>
      </c>
    </row>
    <row r="118" spans="2:21" x14ac:dyDescent="0.3">
      <c r="B118" s="157" t="s">
        <v>100</v>
      </c>
      <c r="C118" s="199">
        <v>28</v>
      </c>
      <c r="D118" s="200">
        <v>23.6</v>
      </c>
      <c r="E118" s="236">
        <v>19</v>
      </c>
      <c r="F118" s="234">
        <v>16</v>
      </c>
      <c r="G118" s="201">
        <v>122</v>
      </c>
      <c r="H118" s="200">
        <v>102.9</v>
      </c>
      <c r="I118" s="201">
        <v>56</v>
      </c>
      <c r="J118" s="213">
        <v>513.29999999999995</v>
      </c>
      <c r="K118" s="201">
        <v>337</v>
      </c>
      <c r="L118" s="202">
        <v>2.84</v>
      </c>
      <c r="M118" s="201">
        <v>93</v>
      </c>
      <c r="N118" s="200">
        <v>77.8</v>
      </c>
      <c r="O118" s="201">
        <v>97</v>
      </c>
      <c r="P118" s="203">
        <v>243.4</v>
      </c>
      <c r="Q118" s="204">
        <v>13.9</v>
      </c>
      <c r="R118" s="205">
        <v>50560</v>
      </c>
      <c r="S118" s="200">
        <v>17.8</v>
      </c>
      <c r="T118" s="200">
        <v>4.5</v>
      </c>
      <c r="U118" s="203">
        <v>10.3</v>
      </c>
    </row>
    <row r="119" spans="2:21" x14ac:dyDescent="0.3">
      <c r="B119" s="157" t="s">
        <v>101</v>
      </c>
      <c r="C119" s="193">
        <v>0</v>
      </c>
      <c r="D119" s="194">
        <v>0</v>
      </c>
      <c r="E119" s="193">
        <v>0</v>
      </c>
      <c r="F119" s="194">
        <v>0</v>
      </c>
      <c r="G119" s="229"/>
      <c r="H119" s="233">
        <v>33.299999999999997</v>
      </c>
      <c r="I119" s="193">
        <v>0</v>
      </c>
      <c r="J119" s="212">
        <v>0</v>
      </c>
      <c r="K119" s="230">
        <v>16</v>
      </c>
      <c r="L119" s="240">
        <v>2.66</v>
      </c>
      <c r="M119" s="229"/>
      <c r="N119" s="233">
        <v>68.3</v>
      </c>
      <c r="O119" s="193">
        <v>0</v>
      </c>
      <c r="P119" s="196">
        <v>0</v>
      </c>
      <c r="Q119" s="194">
        <v>10.199999999999999</v>
      </c>
      <c r="R119" s="197">
        <v>53580</v>
      </c>
      <c r="S119" s="194">
        <v>13.7</v>
      </c>
      <c r="T119" s="194">
        <v>3.7</v>
      </c>
      <c r="U119" s="196">
        <v>5.3</v>
      </c>
    </row>
    <row r="120" spans="2:21" ht="15" thickBot="1" x14ac:dyDescent="0.35">
      <c r="B120" s="158" t="s">
        <v>174</v>
      </c>
      <c r="C120" s="232">
        <v>8</v>
      </c>
      <c r="D120" s="235">
        <v>14.5</v>
      </c>
      <c r="E120" s="243"/>
      <c r="F120" s="235">
        <v>3.6</v>
      </c>
      <c r="G120" s="206">
        <v>34</v>
      </c>
      <c r="H120" s="207">
        <v>61.8</v>
      </c>
      <c r="I120" s="232">
        <v>11</v>
      </c>
      <c r="J120" s="239">
        <v>242.3</v>
      </c>
      <c r="K120" s="206">
        <v>122</v>
      </c>
      <c r="L120" s="208">
        <v>2.2200000000000002</v>
      </c>
      <c r="M120" s="206">
        <v>103</v>
      </c>
      <c r="N120" s="207">
        <v>187.4</v>
      </c>
      <c r="O120" s="206">
        <v>104</v>
      </c>
      <c r="P120" s="209">
        <v>567.5</v>
      </c>
      <c r="Q120" s="207">
        <v>19.600000000000001</v>
      </c>
      <c r="R120" s="210">
        <v>34776</v>
      </c>
      <c r="S120" s="207">
        <v>24.2</v>
      </c>
      <c r="T120" s="207">
        <v>7.5</v>
      </c>
      <c r="U120" s="209">
        <v>13.7</v>
      </c>
    </row>
    <row r="121" spans="2:21" ht="15" thickTop="1" x14ac:dyDescent="0.3"/>
    <row r="122" spans="2:21" x14ac:dyDescent="0.3">
      <c r="B122" s="63" t="s">
        <v>160</v>
      </c>
    </row>
    <row r="123" spans="2:21" x14ac:dyDescent="0.3">
      <c r="B123" s="63" t="s">
        <v>141</v>
      </c>
    </row>
    <row r="124" spans="2:21" x14ac:dyDescent="0.3">
      <c r="B124" s="63" t="s">
        <v>149</v>
      </c>
    </row>
    <row r="125" spans="2:21" s="62" customFormat="1" x14ac:dyDescent="0.3">
      <c r="B125" s="127" t="s">
        <v>210</v>
      </c>
    </row>
  </sheetData>
  <autoFilter ref="B5:U120"/>
  <mergeCells count="3">
    <mergeCell ref="B3:U3"/>
    <mergeCell ref="Q4:U4"/>
    <mergeCell ref="C4:P4"/>
  </mergeCells>
  <pageMargins left="0.7" right="0.7" top="0.75" bottom="0.75" header="0.3" footer="0.3"/>
  <pageSetup orientation="portrait" verticalDpi="599"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pane ySplit="6" topLeftCell="A7" activePane="bottomLeft" state="frozen"/>
      <selection pane="bottomLeft"/>
    </sheetView>
  </sheetViews>
  <sheetFormatPr defaultRowHeight="14.4" x14ac:dyDescent="0.3"/>
  <cols>
    <col min="1" max="1" width="31.6640625" bestFit="1" customWidth="1"/>
    <col min="2" max="2" width="18.5546875" bestFit="1" customWidth="1"/>
    <col min="3" max="3" width="19.88671875" customWidth="1"/>
    <col min="4" max="4" width="9.77734375" customWidth="1"/>
    <col min="5" max="5" width="34.44140625" customWidth="1"/>
    <col min="6" max="6" width="65" customWidth="1"/>
  </cols>
  <sheetData>
    <row r="1" spans="1:6" x14ac:dyDescent="0.3">
      <c r="A1" s="250" t="s">
        <v>220</v>
      </c>
    </row>
    <row r="3" spans="1:6" x14ac:dyDescent="0.3">
      <c r="A3" t="s">
        <v>219</v>
      </c>
    </row>
    <row r="4" spans="1:6" x14ac:dyDescent="0.3">
      <c r="A4" s="249" t="s">
        <v>211</v>
      </c>
    </row>
    <row r="6" spans="1:6" x14ac:dyDescent="0.3">
      <c r="A6" s="246" t="s">
        <v>179</v>
      </c>
      <c r="B6" s="246" t="s">
        <v>180</v>
      </c>
      <c r="C6" s="246" t="s">
        <v>181</v>
      </c>
      <c r="D6" s="246" t="s">
        <v>193</v>
      </c>
      <c r="E6" s="246" t="s">
        <v>188</v>
      </c>
      <c r="F6" s="246" t="s">
        <v>182</v>
      </c>
    </row>
    <row r="7" spans="1:6" ht="28.8" x14ac:dyDescent="0.3">
      <c r="A7" s="247" t="s">
        <v>175</v>
      </c>
      <c r="B7" s="247" t="s">
        <v>183</v>
      </c>
      <c r="C7" s="247" t="s">
        <v>187</v>
      </c>
      <c r="D7" s="247" t="s">
        <v>187</v>
      </c>
      <c r="E7" s="247" t="s">
        <v>189</v>
      </c>
      <c r="F7" s="248" t="s">
        <v>190</v>
      </c>
    </row>
    <row r="8" spans="1:6" ht="28.8" x14ac:dyDescent="0.3">
      <c r="A8" s="244" t="s">
        <v>176</v>
      </c>
      <c r="B8" s="244" t="s">
        <v>183</v>
      </c>
      <c r="C8" s="244" t="s">
        <v>187</v>
      </c>
      <c r="D8" s="244" t="s">
        <v>187</v>
      </c>
      <c r="E8" s="244" t="s">
        <v>189</v>
      </c>
      <c r="F8" s="245" t="s">
        <v>190</v>
      </c>
    </row>
    <row r="9" spans="1:6" ht="28.8" x14ac:dyDescent="0.3">
      <c r="A9" s="247" t="s">
        <v>106</v>
      </c>
      <c r="B9" s="247" t="s">
        <v>183</v>
      </c>
      <c r="C9" s="247" t="s">
        <v>196</v>
      </c>
      <c r="D9" s="247">
        <v>2020</v>
      </c>
      <c r="E9" s="247" t="s">
        <v>189</v>
      </c>
      <c r="F9" s="248" t="s">
        <v>198</v>
      </c>
    </row>
    <row r="10" spans="1:6" ht="43.2" x14ac:dyDescent="0.3">
      <c r="A10" s="244" t="s">
        <v>177</v>
      </c>
      <c r="B10" s="244" t="s">
        <v>184</v>
      </c>
      <c r="C10" s="244">
        <v>2020</v>
      </c>
      <c r="D10" s="244">
        <v>2019</v>
      </c>
      <c r="E10" s="244" t="s">
        <v>189</v>
      </c>
      <c r="F10" s="245" t="s">
        <v>202</v>
      </c>
    </row>
    <row r="11" spans="1:6" ht="28.8" x14ac:dyDescent="0.3">
      <c r="A11" s="247" t="s">
        <v>185</v>
      </c>
      <c r="B11" s="247" t="s">
        <v>184</v>
      </c>
      <c r="C11" s="247" t="s">
        <v>187</v>
      </c>
      <c r="D11" s="247" t="s">
        <v>187</v>
      </c>
      <c r="E11" s="247" t="s">
        <v>189</v>
      </c>
      <c r="F11" s="248" t="s">
        <v>201</v>
      </c>
    </row>
    <row r="12" spans="1:6" x14ac:dyDescent="0.3">
      <c r="A12" s="244" t="s">
        <v>178</v>
      </c>
      <c r="B12" s="244" t="s">
        <v>184</v>
      </c>
      <c r="C12" s="244" t="s">
        <v>203</v>
      </c>
      <c r="D12" s="244" t="s">
        <v>195</v>
      </c>
      <c r="E12" s="244" t="s">
        <v>189</v>
      </c>
      <c r="F12" s="245" t="s">
        <v>197</v>
      </c>
    </row>
    <row r="13" spans="1:6" ht="28.8" x14ac:dyDescent="0.3">
      <c r="A13" s="247" t="s">
        <v>108</v>
      </c>
      <c r="B13" s="247" t="s">
        <v>183</v>
      </c>
      <c r="C13" s="247" t="s">
        <v>204</v>
      </c>
      <c r="D13" s="247" t="s">
        <v>199</v>
      </c>
      <c r="E13" s="248" t="s">
        <v>205</v>
      </c>
      <c r="F13" s="248" t="s">
        <v>206</v>
      </c>
    </row>
    <row r="14" spans="1:6" x14ac:dyDescent="0.3">
      <c r="A14" s="244" t="s">
        <v>109</v>
      </c>
      <c r="B14" s="244" t="s">
        <v>183</v>
      </c>
      <c r="C14" s="244" t="s">
        <v>204</v>
      </c>
      <c r="D14" s="244" t="s">
        <v>199</v>
      </c>
      <c r="E14" s="244" t="s">
        <v>199</v>
      </c>
      <c r="F14" s="245" t="s">
        <v>206</v>
      </c>
    </row>
    <row r="15" spans="1:6" ht="28.8" x14ac:dyDescent="0.3">
      <c r="A15" s="247" t="s">
        <v>104</v>
      </c>
      <c r="B15" s="247" t="s">
        <v>183</v>
      </c>
      <c r="C15" s="247" t="s">
        <v>187</v>
      </c>
      <c r="D15" s="247" t="s">
        <v>187</v>
      </c>
      <c r="E15" s="247" t="s">
        <v>191</v>
      </c>
      <c r="F15" s="248" t="s">
        <v>192</v>
      </c>
    </row>
    <row r="16" spans="1:6" x14ac:dyDescent="0.3">
      <c r="A16" s="244" t="s">
        <v>105</v>
      </c>
      <c r="B16" s="244" t="s">
        <v>186</v>
      </c>
      <c r="C16" s="244" t="s">
        <v>194</v>
      </c>
      <c r="D16" s="244" t="s">
        <v>195</v>
      </c>
      <c r="E16" s="244" t="s">
        <v>189</v>
      </c>
      <c r="F16" s="245" t="s">
        <v>197</v>
      </c>
    </row>
    <row r="17" spans="1:6" ht="43.2" x14ac:dyDescent="0.3">
      <c r="A17" s="247" t="s">
        <v>212</v>
      </c>
      <c r="B17" s="247" t="s">
        <v>186</v>
      </c>
      <c r="C17" s="247">
        <v>2018</v>
      </c>
      <c r="D17" s="247" t="s">
        <v>199</v>
      </c>
      <c r="E17" s="247" t="s">
        <v>199</v>
      </c>
      <c r="F17" s="248" t="s">
        <v>200</v>
      </c>
    </row>
    <row r="18" spans="1:6" ht="28.8" x14ac:dyDescent="0.3">
      <c r="A18" s="244" t="s">
        <v>110</v>
      </c>
      <c r="B18" s="244" t="s">
        <v>183</v>
      </c>
      <c r="C18" s="244" t="s">
        <v>204</v>
      </c>
      <c r="D18" s="244" t="s">
        <v>199</v>
      </c>
      <c r="E18" s="245" t="s">
        <v>209</v>
      </c>
      <c r="F18" s="245" t="s">
        <v>206</v>
      </c>
    </row>
    <row r="19" spans="1:6" ht="28.8" x14ac:dyDescent="0.3">
      <c r="A19" s="247" t="s">
        <v>111</v>
      </c>
      <c r="B19" s="247" t="s">
        <v>183</v>
      </c>
      <c r="C19" s="247" t="s">
        <v>204</v>
      </c>
      <c r="D19" s="247" t="s">
        <v>199</v>
      </c>
      <c r="E19" s="248" t="s">
        <v>208</v>
      </c>
      <c r="F19" s="248" t="s">
        <v>206</v>
      </c>
    </row>
    <row r="20" spans="1:6" x14ac:dyDescent="0.3">
      <c r="A20" s="244" t="s">
        <v>112</v>
      </c>
      <c r="B20" s="244" t="s">
        <v>183</v>
      </c>
      <c r="C20" s="244" t="s">
        <v>204</v>
      </c>
      <c r="D20" s="244" t="s">
        <v>199</v>
      </c>
      <c r="E20" s="244" t="s">
        <v>207</v>
      </c>
      <c r="F20" s="245" t="s">
        <v>206</v>
      </c>
    </row>
    <row r="23" spans="1:6" ht="123.6" customHeight="1" x14ac:dyDescent="0.3">
      <c r="A23" s="281" t="s">
        <v>213</v>
      </c>
      <c r="B23" s="281"/>
      <c r="C23" s="281"/>
      <c r="D23" s="281"/>
      <c r="E23" s="281"/>
      <c r="F23" s="281"/>
    </row>
  </sheetData>
  <sortState ref="A1:A23">
    <sortCondition ref="A1:A23"/>
  </sortState>
  <mergeCells count="1">
    <mergeCell ref="A23:F23"/>
  </mergeCells>
  <hyperlinks>
    <hyperlink ref="A4" r:id="rId1"/>
  </hyperlinks>
  <pageMargins left="0.7" right="0.7" top="0.75" bottom="0.75" header="0.3" footer="0.3"/>
  <pageSetup orientation="portrait" verticalDpi="599"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Information</vt:lpstr>
      <vt:lpstr>Appendix A - OD</vt:lpstr>
      <vt:lpstr>Appendix A - BB</vt:lpstr>
      <vt:lpstr>Appendix A - OD Deaths</vt:lpstr>
      <vt:lpstr>Appendix B - OD</vt:lpstr>
      <vt:lpstr>Appendix B - BB</vt:lpstr>
      <vt:lpstr>Indicator Sources and Years</vt:lpstr>
      <vt:lpstr>Information!_Toc28078166</vt:lpstr>
      <vt:lpstr>Information!_Toc28078167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2022-12-21T15:13:04Z</dcterms:modified>
</cp:coreProperties>
</file>